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Титульный" sheetId="1" r:id="rId1"/>
    <sheet name="ОЦЕНКА" sheetId="2" r:id="rId2"/>
    <sheet name="СВОД" sheetId="3" r:id="rId3"/>
    <sheet name="А-Е" sheetId="4" r:id="rId4"/>
    <sheet name="ДСШ №2" sheetId="5" r:id="rId5"/>
    <sheet name="н-танайская" sheetId="6" r:id="rId6"/>
    <sheet name="Курайская СШ" sheetId="7" r:id="rId7"/>
    <sheet name="Новинская СШ" sheetId="8" r:id="rId8"/>
    <sheet name="Денисовская СШ" sheetId="9" r:id="rId9"/>
    <sheet name="Усольская СШ" sheetId="10" r:id="rId10"/>
    <sheet name="ДСШ №1" sheetId="11" r:id="rId11"/>
    <sheet name="Орловская СШ" sheetId="12" r:id="rId12"/>
    <sheet name="Шеломковская СШ" sheetId="13" r:id="rId13"/>
    <sheet name="ЦВР" sheetId="14" r:id="rId14"/>
    <sheet name="ДЮСШ" sheetId="15" r:id="rId15"/>
    <sheet name="ДОУ1" sheetId="16" r:id="rId16"/>
    <sheet name="ДОУ2" sheetId="17" r:id="rId17"/>
    <sheet name="ДОУ3" sheetId="18" r:id="rId18"/>
    <sheet name="ДОУ4" sheetId="19" r:id="rId19"/>
    <sheet name="Солнышко" sheetId="20" r:id="rId20"/>
    <sheet name="Колобок" sheetId="21" r:id="rId21"/>
    <sheet name="Василёк" sheetId="22" r:id="rId22"/>
    <sheet name="Березка" sheetId="23" r:id="rId23"/>
    <sheet name="Колосок" sheetId="24" r:id="rId24"/>
    <sheet name="СВОД ДОУ" sheetId="25" r:id="rId25"/>
  </sheets>
  <definedNames>
    <definedName name="_xlnm._FilterDatabase" localSheetId="15" hidden="1">'ДОУ1'!$A$10:$P$27</definedName>
    <definedName name="_xlnm._FilterDatabase" localSheetId="18" hidden="1">'ДОУ4'!$A$10:$P$27</definedName>
  </definedNames>
  <calcPr fullCalcOnLoad="1"/>
</workbook>
</file>

<file path=xl/sharedStrings.xml><?xml version="1.0" encoding="utf-8"?>
<sst xmlns="http://schemas.openxmlformats.org/spreadsheetml/2006/main" count="3241" uniqueCount="189">
  <si>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</si>
  <si>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</si>
  <si>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</si>
  <si>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</si>
  <si>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</si>
  <si>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</si>
  <si>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МЗ на отчетный фин.год</t>
  </si>
  <si>
    <t xml:space="preserve">Фактическое значение </t>
  </si>
  <si>
    <t>Оценка выполнения муниципальными учреждениями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</si>
  <si>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</si>
  <si>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</si>
  <si>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Источник информации о фактическом значении показателя </t>
  </si>
  <si>
    <t>Сводная оценка выполнения МЗ по каждой услуге</t>
  </si>
  <si>
    <t>Оценка итоговая</t>
  </si>
  <si>
    <t>Среднее значение показателя качества по учреждению</t>
  </si>
  <si>
    <t>Среднее значение показателя объема по учреждению</t>
  </si>
  <si>
    <t>Реализация основных общеобразовательных программ начального общего образования</t>
  </si>
  <si>
    <t>Очная форма, обучающиеся за исключением обучающихся с ограниченными возможностями здоровья (ОВЗ) и детей-инвалидов</t>
  </si>
  <si>
    <t>Услуга</t>
  </si>
  <si>
    <t>Показатель качества</t>
  </si>
  <si>
    <t>Доля обучающихся, освоивших программу начального общего образования</t>
  </si>
  <si>
    <t>процент</t>
  </si>
  <si>
    <t>База КИАСУО</t>
  </si>
  <si>
    <t>Показатель объема</t>
  </si>
  <si>
    <t>Число обучающихся</t>
  </si>
  <si>
    <t>человек</t>
  </si>
  <si>
    <t>Число обучающихся, освоивших программу начального общего образования</t>
  </si>
  <si>
    <t>Очная форма, обучающиеся с ограниченными возможностями здоровья (ОВЗ)</t>
  </si>
  <si>
    <t>Реализация основных общеобразовательных программ основного общего образования</t>
  </si>
  <si>
    <t>Доля обучающихся, освоивших программу основного общего образования</t>
  </si>
  <si>
    <t>Число обучающихся, освоивших программу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</si>
  <si>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</si>
  <si>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среднего общего образовании</t>
  </si>
  <si>
    <t>Дроля обучающихся, освоивших программу среднего общего образования</t>
  </si>
  <si>
    <t>Число обучающихся, освоивших программу среднего общего образования</t>
  </si>
  <si>
    <t>Организация отдыха детей и молодежи</t>
  </si>
  <si>
    <t>В каникулярное время с дневным пребыванием</t>
  </si>
  <si>
    <t>Доля обучающихся, получивших услугу</t>
  </si>
  <si>
    <t>журнал учета посещаемости</t>
  </si>
  <si>
    <t>Количество человек</t>
  </si>
  <si>
    <t>Число человеко-дней</t>
  </si>
  <si>
    <t>человеко-день</t>
  </si>
  <si>
    <t xml:space="preserve">Число человеко-часов пребывания </t>
  </si>
  <si>
    <t>человеко-час</t>
  </si>
  <si>
    <t>Предоставление питания</t>
  </si>
  <si>
    <t>Присмотр и уход</t>
  </si>
  <si>
    <t>Обучающиеся, за исключением детей-инвалидов и инвалидов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</si>
  <si>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</si>
  <si>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Организация и осуществление подвоза обучающихся в образовательные учреждения автомобильным транспортом</t>
  </si>
  <si>
    <t>Соблюдение сроков выполнений заданий</t>
  </si>
  <si>
    <t>Доля выполненных заявок</t>
  </si>
  <si>
    <t>Количество маршрутов</t>
  </si>
  <si>
    <t>Единица</t>
  </si>
  <si>
    <t>Постановление администрации района</t>
  </si>
  <si>
    <t>Количество рейсов</t>
  </si>
  <si>
    <t>Журнал учета заявок</t>
  </si>
  <si>
    <t>доля обучающихся, освоивших программу основного общего образования</t>
  </si>
  <si>
    <t>Реализация дополнительных общеразвивающих программ</t>
  </si>
  <si>
    <t>Очная форма</t>
  </si>
  <si>
    <t>кол-во человеко-часов</t>
  </si>
  <si>
    <t xml:space="preserve"> человеко-час</t>
  </si>
  <si>
    <t xml:space="preserve">ИНН </t>
  </si>
  <si>
    <t>МБОУ Александро-Ершинская СШ</t>
  </si>
  <si>
    <t>МБОУ Дзержинская СШ №2</t>
  </si>
  <si>
    <t>МБОУ Курайская СШ</t>
  </si>
  <si>
    <t>МБОУ Новинская СШ</t>
  </si>
  <si>
    <t>3 человека добавились по льготным категориям</t>
  </si>
  <si>
    <t>МБОУ Денисовская СШ</t>
  </si>
  <si>
    <t>МБОУ Усольская СШ</t>
  </si>
  <si>
    <t>1 ученик перешел на адаптиров. программу</t>
  </si>
  <si>
    <t>2 ученика из семей выше прожиточного минимума</t>
  </si>
  <si>
    <t xml:space="preserve">Общеобразовательные учреждения </t>
  </si>
  <si>
    <t>Наименование учреждений</t>
  </si>
  <si>
    <t>коэффициент выполнения муниц задания                                                               К2 (натуральные показатели)</t>
  </si>
  <si>
    <t>коэффициент выполнения муниц задания                                                               К1 (качественные показатели)</t>
  </si>
  <si>
    <t>общая оценка (ОЦ итоговая )</t>
  </si>
  <si>
    <t xml:space="preserve">ОЦ итоговая выше 100%       муниципальное задание выполнено </t>
  </si>
  <si>
    <t xml:space="preserve">ОЦ итоговая от 90% до 100%  муниципальное задание в целом выполнено </t>
  </si>
  <si>
    <t xml:space="preserve">муниципальное задание                          не  выполнено </t>
  </si>
  <si>
    <t>Школы</t>
  </si>
  <si>
    <t>Муниципальное бюджетное общеобразовательное учреждение Дзержинская средняя  школа №1</t>
  </si>
  <si>
    <t xml:space="preserve">муниципальное задание выполнено </t>
  </si>
  <si>
    <t>Муниципальное бюджетное общеобразовательное учреждение Дзержинская средняя  школа №2</t>
  </si>
  <si>
    <t>Муниципальное бюджетное общеобразовательное учреждение Усольская средняя  школа</t>
  </si>
  <si>
    <t>Муниципальное бюджетное общеобразовательное учреждение Курайская средняя  школа</t>
  </si>
  <si>
    <t>Муниципальное бюджетное общеобразовательное учреждение Александро-Ершинская средняя  школа</t>
  </si>
  <si>
    <t>Муниципальное бюджетное общеобразовательное учреждение Денисовская средняя  школа</t>
  </si>
  <si>
    <t>Муниципальное бюджетное общеобразовательное учреждение Шеломковская средняя  школа</t>
  </si>
  <si>
    <t>Муниципальное бюджетное общеобразовательное учреждение Новинская средняя  школа</t>
  </si>
  <si>
    <t xml:space="preserve">Учреждения дополнительного образования </t>
  </si>
  <si>
    <t>Муниципальное бюджетное 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</si>
  <si>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"Центр внешкольной работы"</t>
  </si>
  <si>
    <t>Детские сады</t>
  </si>
  <si>
    <t>Муниципальное бюджетное дошкольное образовательное учреждение "Дзержинский детский сад №1 "Чебурашка" комбинированного вида</t>
  </si>
  <si>
    <t>Муниципальное бюджетное дошкольное образовательное учреждение "Дзержинский детский сад №2 "Колокольчик" комбинированного вида</t>
  </si>
  <si>
    <t>Муниципальное бюджетное дошкольное образовательное учреждение "Дзержинский детский сад №3 "Тополек" комбинированного вида</t>
  </si>
  <si>
    <t>Муниципальное бюджетное дошкольное образовательное учреждение "Дзержинский детский сад №4 "Березка" комбинированного вида II категории"</t>
  </si>
  <si>
    <t>Муниципальное бюджетное дошкольное образовательное учреждение "Денисовский детский сад "Солнышко"</t>
  </si>
  <si>
    <t>МБОУ _Дзержинская  СШ №1</t>
  </si>
  <si>
    <t>МБОУ Дзержинская СШ №1</t>
  </si>
  <si>
    <t>ИНН 2410003062</t>
  </si>
  <si>
    <t>прибытие детей</t>
  </si>
  <si>
    <t>результаты ПМПК</t>
  </si>
  <si>
    <t>результаты экзамена ОГЭ</t>
  </si>
  <si>
    <t>выбыло 2 человека</t>
  </si>
  <si>
    <t>1 человек оставлен на повторное обучение 1 человек выбыл</t>
  </si>
  <si>
    <t>МБУ ДО ЦВР</t>
  </si>
  <si>
    <t>МБУ ДО ДЮСШ</t>
  </si>
  <si>
    <t>Наименование оказываемой  услуги</t>
  </si>
  <si>
    <t>Вариант оказания (выполения)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</si>
  <si>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</si>
  <si>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</si>
  <si>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</si>
  <si>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 xml:space="preserve"> Источник информации о фактическом значении показателя</t>
  </si>
  <si>
    <r>
      <t xml:space="preserve">Муниципальное бюджетное дошкольное образовательное учреждение </t>
    </r>
    <r>
      <rPr>
        <sz val="9"/>
        <color indexed="8"/>
        <rFont val="Times New Roman"/>
        <family val="1"/>
      </rPr>
      <t>МБДОУ Дзержинский детский сад №4 «Березка»</t>
    </r>
  </si>
  <si>
    <r>
      <t xml:space="preserve">комбинированного вида 2 категории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</si>
  <si>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Адаптированная образовательная программа (от 3 лет до 8 лет)</t>
  </si>
  <si>
    <t>Процент</t>
  </si>
  <si>
    <t>Табель посещаемости</t>
  </si>
  <si>
    <t xml:space="preserve">Человек </t>
  </si>
  <si>
    <t>Отчет-85-к</t>
  </si>
  <si>
    <t>Число человеко-дней обучения</t>
  </si>
  <si>
    <t>Человеко-день</t>
  </si>
  <si>
    <t xml:space="preserve">Адаптированная образовательная программа </t>
  </si>
  <si>
    <t>(до 3 лет)</t>
  </si>
  <si>
    <t>Основная  общеобразовательная программа дошкольного образования (до 3 лет)</t>
  </si>
  <si>
    <t>Отчет -85-к</t>
  </si>
  <si>
    <t xml:space="preserve">Число человеко-дней обучения </t>
  </si>
  <si>
    <t>Основная  общеобразовательная программа дошкольного образования  (от 3 лет до 8 лет)</t>
  </si>
  <si>
    <t xml:space="preserve">Услуга </t>
  </si>
  <si>
    <t>Отчет 85-к</t>
  </si>
  <si>
    <t>Отчет- 85к</t>
  </si>
  <si>
    <t xml:space="preserve">Число человеко-дней пребывания </t>
  </si>
  <si>
    <t>Число человеко-часов пребывания</t>
  </si>
  <si>
    <t>Человеко-час</t>
  </si>
  <si>
    <t>Дополнительная общеразвивающая программа</t>
  </si>
  <si>
    <t xml:space="preserve"> Количество человеко-часов</t>
  </si>
  <si>
    <r>
      <t>Среднее значение показателя</t>
    </r>
    <r>
      <rPr>
        <b/>
        <sz val="8"/>
        <rFont val="Times New Roman"/>
        <family val="1"/>
      </rPr>
      <t xml:space="preserve"> качества </t>
    </r>
    <r>
      <rPr>
        <sz val="8"/>
        <rFont val="Times New Roman"/>
        <family val="1"/>
      </rPr>
      <t>по учреждению</t>
    </r>
  </si>
  <si>
    <r>
      <t xml:space="preserve">Среднее значение показателя </t>
    </r>
    <r>
      <rPr>
        <b/>
        <sz val="8"/>
        <rFont val="Times New Roman"/>
        <family val="1"/>
      </rPr>
      <t>объема</t>
    </r>
    <r>
      <rPr>
        <sz val="8"/>
        <rFont val="Times New Roman"/>
        <family val="1"/>
      </rPr>
      <t xml:space="preserve"> по учреждению</t>
    </r>
  </si>
  <si>
    <t xml:space="preserve"> (от 3 лет до 8 лет)</t>
  </si>
  <si>
    <t>(от 3 лет до 8 лет)</t>
  </si>
  <si>
    <r>
      <t>комбинированного вида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</si>
  <si>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t xml:space="preserve">Муниципальное бюджетное дошкольное образовательное учреждение </t>
    </r>
    <r>
      <rPr>
        <sz val="9"/>
        <color indexed="8"/>
        <rFont val="Times New Roman"/>
        <family val="1"/>
      </rPr>
      <t>МБДОУ Дзержинский детский сад №2 «Колокольчик»</t>
    </r>
  </si>
  <si>
    <r>
      <t>комбинированного вида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</si>
  <si>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r>
      <t xml:space="preserve">Муниципальное бюджетное дошкольное образовательное учреждение </t>
    </r>
    <r>
      <rPr>
        <sz val="9"/>
        <color indexed="8"/>
        <rFont val="Times New Roman"/>
        <family val="1"/>
      </rPr>
      <t>МБДОУ Дзержинский детский сад №3 «Тополек»</t>
    </r>
  </si>
  <si>
    <r>
      <t xml:space="preserve">Муниципальное бюджетное дошкольное образовательное учреждение </t>
    </r>
    <r>
      <rPr>
        <sz val="9"/>
        <color indexed="8"/>
        <rFont val="Times New Roman"/>
        <family val="1"/>
      </rPr>
      <t>МБДОУ Дзержинский детский сад №1 «Чебурашка»</t>
    </r>
  </si>
  <si>
    <t>Муниципальное бюджетное дошкольное образовательное учреждение МБДОУ Дзержинский детский сад №1 «Чебурашка» комбинированного вида</t>
  </si>
  <si>
    <t>Муниципальное бюджетное дошкольное образовательное учреждение МБДОУ Дзержинский детский сад №2 «Колокольчик» комбинированного вида</t>
  </si>
  <si>
    <t>Муниципальное бюджетное дошкольное образовательное учреждение МБДОУ Дзержинский детский сад №3 «Тополек» комбинированного вида</t>
  </si>
  <si>
    <t>Муниципальное бюджетное дошкольное образовательное учреждение МБДОУ Дзержинский детский сад №4 «Березка» комбинированного вида 2 категории</t>
  </si>
  <si>
    <r>
      <t xml:space="preserve">Муниципальное бюджетное дошкольное образовательное учреждение </t>
    </r>
    <r>
      <rPr>
        <sz val="9"/>
        <color indexed="8"/>
        <rFont val="Times New Roman"/>
        <family val="1"/>
      </rPr>
      <t>МБДОУ Денисовский детский сад «Солнышко»</t>
    </r>
  </si>
  <si>
    <t>Муниципальное бюджетное дошкольное образовательное учреждение МБДОУ Денисовский детский сад «Солнышко»</t>
  </si>
  <si>
    <t>Шеломковский детский сад "Колобок" филиал МБДОУ Дзержинский детский сад №1 «Чебурашка» комбинированного вида</t>
  </si>
  <si>
    <t>Курайский детский сад "Василёк" филиал МБДОУ Дзержинский детский сад №2 «Колокольчик» комбинированного вида</t>
  </si>
  <si>
    <t>Орловский детский сад "Березка" филиал МБДОУ Дзержинский детский сад №3 «Тополек» комбинированного вида</t>
  </si>
  <si>
    <t>Усольский детский сад №5 "Колосок" филиал МБДОУ Дзержинский детский сад №4 «Березка» комбинированного вида</t>
  </si>
  <si>
    <t>2 учащихся закончили со справкой за курс средней школы</t>
  </si>
  <si>
    <t>1 учащийся закончил со справкой за курс средней школы</t>
  </si>
  <si>
    <t>МБОУ Шеломковкая СШ</t>
  </si>
  <si>
    <t>администрации Дзержинского района</t>
  </si>
  <si>
    <t>Красноярского края</t>
  </si>
  <si>
    <t>ЗАДАНИЙ МУНИЦИПАЛЬНЫМИ БЮДЖЕТНЫМИ</t>
  </si>
  <si>
    <t>ОБРАЗОВАТЕЛЬНЫМИ УЧРЕЖДЕНИЯМИ</t>
  </si>
  <si>
    <t>"УТВЕРЖДАЮ"</t>
  </si>
  <si>
    <t>ОТЧЕТ О ФАКТИЧЕСКОМ ИСПОЛНЕНИИ МУНИЦИПАЛЬНЫХ</t>
  </si>
  <si>
    <t>Управления образования</t>
  </si>
  <si>
    <t>Нижнетанайская СШ филиала МБОУ Дзержинской СШ №2</t>
  </si>
  <si>
    <t>Орловская СШ  филиал МБОУ Дзержинской  СШ № 1</t>
  </si>
  <si>
    <t xml:space="preserve"> Орловской СШ  филиала МБОУ Дзержинская  СШ № 1</t>
  </si>
  <si>
    <t>Шеломковский детский сад "Колобок" филиал МБДОУ Дзержинский детский сад №1 «Чебурашка»</t>
  </si>
  <si>
    <t xml:space="preserve">Курайский детский сад "Василёк" филиал МБДОУ Дзержинский детский сад №2 «Колокольчик» </t>
  </si>
  <si>
    <t>Орловский детский сад "Березка" филиал МБДОУ Дзержинский детский сад №3 «Тополек»</t>
  </si>
  <si>
    <t xml:space="preserve">Усольский детский сад №5 "Колосок" филиал МБДОУ Дзержинский детский сад №4 «Березка» </t>
  </si>
  <si>
    <t>условно переведены 5 чел.</t>
  </si>
  <si>
    <t xml:space="preserve">Оценка выполнения муниципального задания за 2020 год с учетом всех показателей </t>
  </si>
  <si>
    <t xml:space="preserve">Отчет о фактическом исполнении муниципального задания за 2020 год </t>
  </si>
  <si>
    <t>И.Н. Калабухова</t>
  </si>
  <si>
    <t xml:space="preserve">Начальник  </t>
  </si>
  <si>
    <t>Отчет о фактическом исполнении муниципального задания за  2020 год</t>
  </si>
  <si>
    <r>
      <t>ЗА</t>
    </r>
    <r>
      <rPr>
        <b/>
        <sz val="18"/>
        <rFont val="Arial"/>
        <family val="2"/>
      </rPr>
      <t xml:space="preserve"> 2020 </t>
    </r>
    <r>
      <rPr>
        <sz val="18"/>
        <rFont val="Arial"/>
        <family val="2"/>
      </rPr>
      <t>ОТЧЕТНЫЙ ФИНАНСОВЫЙ ГОД</t>
    </r>
  </si>
  <si>
    <t>Нижнетанайской СШ филиала МБОУ Дзержинская СШ №2</t>
  </si>
  <si>
    <t>Отчет о фактическом исполнении муниципального задания за 2020 год</t>
  </si>
  <si>
    <t>Реализация основных общеобразовательных программ начального общего образования (на дому)</t>
  </si>
  <si>
    <t>Отчет о фактическом исполнении муниципального задания за   2020 год</t>
  </si>
  <si>
    <t>Реализация основных общеобразовательных программ основного общего образования (на дому)</t>
  </si>
  <si>
    <t xml:space="preserve">Отчет о фактическом исполнении муниципального задания за  2020 год </t>
  </si>
  <si>
    <t>Приказ от 19.01.2021 № 12</t>
  </si>
  <si>
    <t>УТВЕРЖДАЮ
_______________И.Н. Калабухова
Начальник Управления образования 
Приказ от  19.01.2021 № 12</t>
  </si>
  <si>
    <t>Реализация основных  общеобразовательных программ дошкольного образования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</si>
</sst>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#,##0.0"/>
  </numFmts>
  <fonts count="76"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trike/>
      <sz val="12"/>
      <name val="Times New Roman"/>
      <family val="1"/>
    </font>
    <font>
      <strike/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30" fillId="0" borderId="0">
      <alignment/>
      <protection/>
    </xf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2" applyNumberFormat="0" applyAlignment="0" applyProtection="0"/>
    <xf numFmtId="0" fontId="6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48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5" borderId="7" applyNumberFormat="0" applyAlignment="0" applyProtection="0"/>
    <xf numFmtId="0" fontId="4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1" fillId="0" borderId="0">
      <alignment/>
      <protection/>
    </xf>
    <xf numFmtId="0" fontId="8" fillId="0" borderId="0">
      <alignment vertical="center" wrapText="1"/>
      <protection/>
    </xf>
    <xf numFmtId="0" fontId="8" fillId="0" borderId="0">
      <alignment vertical="center" wrapText="1"/>
      <protection/>
    </xf>
    <xf numFmtId="0" fontId="67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29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20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21" fillId="0" borderId="14" xfId="0" applyFont="1" applyFill="1" applyBorder="1" applyAlignment="1">
      <alignment vertical="top"/>
    </xf>
    <xf numFmtId="0" fontId="22" fillId="0" borderId="14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7" fillId="0" borderId="15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9" fontId="6" fillId="0" borderId="11" xfId="0" applyNumberFormat="1" applyFont="1" applyFill="1" applyBorder="1" applyAlignment="1">
      <alignment horizontal="left" vertical="top" wrapText="1"/>
    </xf>
    <xf numFmtId="9" fontId="6" fillId="0" borderId="15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9" fontId="6" fillId="0" borderId="12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/>
    </xf>
    <xf numFmtId="0" fontId="25" fillId="0" borderId="0" xfId="0" applyFont="1" applyFill="1" applyAlignment="1">
      <alignment wrapText="1"/>
    </xf>
    <xf numFmtId="9" fontId="6" fillId="0" borderId="10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 wrapText="1"/>
    </xf>
    <xf numFmtId="9" fontId="6" fillId="0" borderId="13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/>
    </xf>
    <xf numFmtId="0" fontId="6" fillId="0" borderId="20" xfId="0" applyFont="1" applyFill="1" applyBorder="1" applyAlignment="1">
      <alignment horizontal="left" vertical="top"/>
    </xf>
    <xf numFmtId="9" fontId="6" fillId="0" borderId="2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vertical="top"/>
    </xf>
    <xf numFmtId="0" fontId="25" fillId="0" borderId="13" xfId="0" applyFont="1" applyFill="1" applyBorder="1" applyAlignment="1">
      <alignment vertical="top"/>
    </xf>
    <xf numFmtId="0" fontId="2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9" fontId="6" fillId="0" borderId="14" xfId="0" applyNumberFormat="1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vertical="top"/>
    </xf>
    <xf numFmtId="0" fontId="25" fillId="0" borderId="23" xfId="0" applyFont="1" applyFill="1" applyBorder="1" applyAlignment="1">
      <alignment vertical="top"/>
    </xf>
    <xf numFmtId="0" fontId="25" fillId="0" borderId="22" xfId="0" applyFont="1" applyFill="1" applyBorder="1" applyAlignment="1">
      <alignment vertical="top"/>
    </xf>
    <xf numFmtId="0" fontId="26" fillId="0" borderId="22" xfId="0" applyFont="1" applyFill="1" applyBorder="1" applyAlignment="1">
      <alignment vertical="top"/>
    </xf>
    <xf numFmtId="0" fontId="25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/>
    </xf>
    <xf numFmtId="0" fontId="25" fillId="0" borderId="19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21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 wrapText="1"/>
    </xf>
    <xf numFmtId="9" fontId="24" fillId="0" borderId="23" xfId="0" applyNumberFormat="1" applyFont="1" applyFill="1" applyBorder="1" applyAlignment="1">
      <alignment vertical="top"/>
    </xf>
    <xf numFmtId="9" fontId="0" fillId="0" borderId="23" xfId="0" applyNumberFormat="1" applyFill="1" applyBorder="1" applyAlignment="1">
      <alignment vertical="top"/>
    </xf>
    <xf numFmtId="9" fontId="24" fillId="0" borderId="13" xfId="0" applyNumberFormat="1" applyFont="1" applyFill="1" applyBorder="1" applyAlignment="1">
      <alignment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9" fontId="6" fillId="0" borderId="21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/>
    </xf>
    <xf numFmtId="0" fontId="25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center" vertical="top"/>
    </xf>
    <xf numFmtId="0" fontId="0" fillId="0" borderId="22" xfId="0" applyFill="1" applyBorder="1" applyAlignment="1">
      <alignment vertical="top"/>
    </xf>
    <xf numFmtId="0" fontId="72" fillId="0" borderId="0" xfId="0" applyFont="1" applyFill="1" applyAlignment="1">
      <alignment vertical="top"/>
    </xf>
    <xf numFmtId="1" fontId="6" fillId="0" borderId="11" xfId="0" applyNumberFormat="1" applyFont="1" applyFill="1" applyBorder="1" applyAlignment="1">
      <alignment horizontal="left" vertical="top" wrapText="1"/>
    </xf>
    <xf numFmtId="0" fontId="73" fillId="0" borderId="19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49" fontId="13" fillId="30" borderId="10" xfId="33" applyNumberFormat="1" applyFont="1" applyFill="1" applyBorder="1" applyAlignment="1" applyProtection="1">
      <alignment horizontal="left" vertical="center" wrapText="1"/>
      <protection locked="0"/>
    </xf>
    <xf numFmtId="4" fontId="13" fillId="30" borderId="1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29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49" fontId="5" fillId="0" borderId="10" xfId="33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49" fontId="13" fillId="0" borderId="10" xfId="33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>
      <alignment wrapText="1"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0" fontId="21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9" fontId="35" fillId="0" borderId="13" xfId="0" applyNumberFormat="1" applyFont="1" applyFill="1" applyBorder="1" applyAlignment="1">
      <alignment horizontal="center" vertical="top"/>
    </xf>
    <xf numFmtId="9" fontId="35" fillId="0" borderId="0" xfId="0" applyNumberFormat="1" applyFont="1" applyFill="1" applyAlignment="1">
      <alignment vertical="top"/>
    </xf>
    <xf numFmtId="9" fontId="35" fillId="0" borderId="13" xfId="0" applyNumberFormat="1" applyFont="1" applyFill="1" applyBorder="1" applyAlignment="1">
      <alignment vertical="top"/>
    </xf>
    <xf numFmtId="10" fontId="5" fillId="0" borderId="10" xfId="33" applyNumberFormat="1" applyFont="1" applyFill="1" applyBorder="1" applyAlignment="1" applyProtection="1">
      <alignment horizontal="left" vertical="center" wrapText="1"/>
      <protection locked="0"/>
    </xf>
    <xf numFmtId="10" fontId="5" fillId="0" borderId="10" xfId="0" applyNumberFormat="1" applyFont="1" applyFill="1" applyBorder="1" applyAlignment="1">
      <alignment horizontal="left" vertical="center"/>
    </xf>
    <xf numFmtId="0" fontId="74" fillId="0" borderId="0" xfId="0" applyFont="1" applyAlignment="1">
      <alignment horizontal="center"/>
    </xf>
    <xf numFmtId="0" fontId="7" fillId="0" borderId="20" xfId="0" applyFont="1" applyFill="1" applyBorder="1" applyAlignment="1">
      <alignment vertical="top" wrapText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2" fontId="24" fillId="0" borderId="15" xfId="0" applyNumberFormat="1" applyFont="1" applyFill="1" applyBorder="1" applyAlignment="1">
      <alignment horizontal="center" vertical="top"/>
    </xf>
    <xf numFmtId="2" fontId="75" fillId="0" borderId="10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/>
    </xf>
    <xf numFmtId="0" fontId="75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2" fontId="6" fillId="0" borderId="10" xfId="0" applyNumberFormat="1" applyFont="1" applyFill="1" applyBorder="1" applyAlignment="1">
      <alignment horizontal="left" vertical="top"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vertical="top"/>
    </xf>
    <xf numFmtId="2" fontId="37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7" fillId="0" borderId="10" xfId="0" applyFont="1" applyBorder="1" applyAlignment="1">
      <alignment horizontal="center" vertical="top"/>
    </xf>
    <xf numFmtId="0" fontId="75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justify" vertical="top"/>
    </xf>
    <xf numFmtId="0" fontId="75" fillId="0" borderId="10" xfId="0" applyFont="1" applyBorder="1" applyAlignment="1">
      <alignment horizontal="justify"/>
    </xf>
    <xf numFmtId="2" fontId="23" fillId="0" borderId="15" xfId="0" applyNumberFormat="1" applyFont="1" applyFill="1" applyBorder="1" applyAlignment="1">
      <alignment vertical="top"/>
    </xf>
    <xf numFmtId="2" fontId="23" fillId="0" borderId="18" xfId="0" applyNumberFormat="1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6" fillId="0" borderId="12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vertical="top"/>
    </xf>
    <xf numFmtId="2" fontId="75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vertical="top"/>
    </xf>
    <xf numFmtId="2" fontId="75" fillId="0" borderId="12" xfId="0" applyNumberFormat="1" applyFont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  <xf numFmtId="0" fontId="75" fillId="0" borderId="19" xfId="0" applyFont="1" applyBorder="1" applyAlignment="1">
      <alignment vertical="top"/>
    </xf>
    <xf numFmtId="0" fontId="75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21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2" fontId="75" fillId="0" borderId="15" xfId="0" applyNumberFormat="1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top"/>
    </xf>
    <xf numFmtId="0" fontId="75" fillId="0" borderId="25" xfId="0" applyFont="1" applyBorder="1" applyAlignment="1">
      <alignment horizontal="justify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37" fillId="0" borderId="25" xfId="0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7" fillId="0" borderId="15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0" fillId="0" borderId="26" xfId="0" applyBorder="1" applyAlignment="1">
      <alignment vertical="top"/>
    </xf>
    <xf numFmtId="0" fontId="37" fillId="0" borderId="15" xfId="0" applyFont="1" applyBorder="1" applyAlignment="1">
      <alignment wrapText="1"/>
    </xf>
    <xf numFmtId="0" fontId="37" fillId="0" borderId="12" xfId="0" applyFont="1" applyBorder="1" applyAlignment="1">
      <alignment wrapText="1"/>
    </xf>
    <xf numFmtId="2" fontId="75" fillId="0" borderId="19" xfId="0" applyNumberFormat="1" applyFont="1" applyBorder="1" applyAlignment="1">
      <alignment horizontal="center" vertical="center"/>
    </xf>
    <xf numFmtId="2" fontId="75" fillId="0" borderId="14" xfId="0" applyNumberFormat="1" applyFont="1" applyBorder="1" applyAlignment="1">
      <alignment horizontal="center" vertical="center"/>
    </xf>
    <xf numFmtId="2" fontId="37" fillId="0" borderId="19" xfId="0" applyNumberFormat="1" applyFont="1" applyBorder="1" applyAlignment="1">
      <alignment horizontal="center" vertical="center"/>
    </xf>
    <xf numFmtId="2" fontId="37" fillId="0" borderId="14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top" wrapText="1"/>
    </xf>
    <xf numFmtId="9" fontId="0" fillId="0" borderId="12" xfId="0" applyNumberFormat="1" applyFill="1" applyBorder="1" applyAlignment="1">
      <alignment vertical="top"/>
    </xf>
    <xf numFmtId="9" fontId="0" fillId="0" borderId="22" xfId="0" applyNumberFormat="1" applyFill="1" applyBorder="1" applyAlignment="1">
      <alignment vertical="top"/>
    </xf>
    <xf numFmtId="0" fontId="36" fillId="0" borderId="11" xfId="0" applyFont="1" applyBorder="1" applyAlignment="1">
      <alignment vertical="top"/>
    </xf>
    <xf numFmtId="0" fontId="36" fillId="0" borderId="10" xfId="0" applyFont="1" applyBorder="1" applyAlignment="1">
      <alignment vertical="top"/>
    </xf>
    <xf numFmtId="9" fontId="0" fillId="0" borderId="12" xfId="0" applyNumberFormat="1" applyFill="1" applyBorder="1" applyAlignment="1">
      <alignment horizontal="center" vertical="top"/>
    </xf>
    <xf numFmtId="0" fontId="39" fillId="0" borderId="0" xfId="0" applyFont="1" applyAlignment="1">
      <alignment/>
    </xf>
    <xf numFmtId="0" fontId="39" fillId="0" borderId="20" xfId="0" applyFont="1" applyBorder="1" applyAlignment="1">
      <alignment/>
    </xf>
    <xf numFmtId="0" fontId="40" fillId="0" borderId="0" xfId="0" applyFont="1" applyAlignment="1">
      <alignment/>
    </xf>
    <xf numFmtId="0" fontId="13" fillId="0" borderId="0" xfId="0" applyFont="1" applyFill="1" applyBorder="1" applyAlignment="1">
      <alignment horizontal="center" vertical="top" wrapText="1"/>
    </xf>
    <xf numFmtId="9" fontId="75" fillId="0" borderId="10" xfId="0" applyNumberFormat="1" applyFont="1" applyBorder="1" applyAlignment="1">
      <alignment horizontal="center" vertical="top"/>
    </xf>
    <xf numFmtId="10" fontId="75" fillId="0" borderId="10" xfId="0" applyNumberFormat="1" applyFont="1" applyBorder="1" applyAlignment="1">
      <alignment horizontal="center" vertical="center"/>
    </xf>
    <xf numFmtId="10" fontId="75" fillId="0" borderId="12" xfId="0" applyNumberFormat="1" applyFont="1" applyBorder="1" applyAlignment="1">
      <alignment horizontal="center" vertical="center"/>
    </xf>
    <xf numFmtId="10" fontId="75" fillId="0" borderId="15" xfId="0" applyNumberFormat="1" applyFont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left" vertical="top" wrapText="1"/>
    </xf>
    <xf numFmtId="10" fontId="75" fillId="0" borderId="10" xfId="0" applyNumberFormat="1" applyFont="1" applyBorder="1" applyAlignment="1">
      <alignment horizontal="center" vertical="top"/>
    </xf>
    <xf numFmtId="10" fontId="24" fillId="0" borderId="15" xfId="0" applyNumberFormat="1" applyFont="1" applyFill="1" applyBorder="1" applyAlignment="1">
      <alignment horizontal="center" vertical="top"/>
    </xf>
    <xf numFmtId="10" fontId="23" fillId="0" borderId="18" xfId="0" applyNumberFormat="1" applyFont="1" applyFill="1" applyBorder="1" applyAlignment="1">
      <alignment vertical="top"/>
    </xf>
    <xf numFmtId="10" fontId="23" fillId="0" borderId="15" xfId="0" applyNumberFormat="1" applyFont="1" applyFill="1" applyBorder="1" applyAlignment="1">
      <alignment vertical="top"/>
    </xf>
    <xf numFmtId="0" fontId="3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0" fontId="6" fillId="0" borderId="15" xfId="0" applyNumberFormat="1" applyFont="1" applyFill="1" applyBorder="1" applyAlignment="1">
      <alignment horizontal="left" vertical="top" wrapText="1"/>
    </xf>
    <xf numFmtId="10" fontId="42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/>
    </xf>
    <xf numFmtId="10" fontId="6" fillId="0" borderId="11" xfId="0" applyNumberFormat="1" applyFont="1" applyFill="1" applyBorder="1" applyAlignment="1">
      <alignment horizontal="center" vertical="center" wrapText="1"/>
    </xf>
    <xf numFmtId="10" fontId="6" fillId="0" borderId="15" xfId="0" applyNumberFormat="1" applyFont="1" applyFill="1" applyBorder="1" applyAlignment="1">
      <alignment horizontal="center" vertical="center" wrapText="1"/>
    </xf>
    <xf numFmtId="10" fontId="75" fillId="0" borderId="13" xfId="0" applyNumberFormat="1" applyFont="1" applyBorder="1" applyAlignment="1">
      <alignment horizontal="center" vertical="center"/>
    </xf>
    <xf numFmtId="10" fontId="37" fillId="0" borderId="10" xfId="0" applyNumberFormat="1" applyFont="1" applyBorder="1" applyAlignment="1">
      <alignment horizontal="center" vertical="center"/>
    </xf>
    <xf numFmtId="10" fontId="37" fillId="0" borderId="11" xfId="0" applyNumberFormat="1" applyFont="1" applyBorder="1" applyAlignment="1">
      <alignment horizontal="center" vertical="center"/>
    </xf>
    <xf numFmtId="10" fontId="75" fillId="0" borderId="12" xfId="0" applyNumberFormat="1" applyFont="1" applyBorder="1" applyAlignment="1">
      <alignment horizontal="center" vertical="center" wrapText="1"/>
    </xf>
    <xf numFmtId="10" fontId="75" fillId="0" borderId="13" xfId="0" applyNumberFormat="1" applyFont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left" vertical="top" wrapText="1"/>
    </xf>
    <xf numFmtId="10" fontId="6" fillId="0" borderId="12" xfId="0" applyNumberFormat="1" applyFont="1" applyFill="1" applyBorder="1" applyAlignment="1">
      <alignment horizontal="left" vertical="top" wrapText="1"/>
    </xf>
    <xf numFmtId="10" fontId="6" fillId="0" borderId="13" xfId="0" applyNumberFormat="1" applyFont="1" applyFill="1" applyBorder="1" applyAlignment="1">
      <alignment horizontal="left" vertical="top" wrapText="1"/>
    </xf>
    <xf numFmtId="10" fontId="6" fillId="0" borderId="20" xfId="0" applyNumberFormat="1" applyFont="1" applyFill="1" applyBorder="1" applyAlignment="1">
      <alignment horizontal="left" vertical="top" wrapText="1"/>
    </xf>
    <xf numFmtId="10" fontId="6" fillId="0" borderId="0" xfId="0" applyNumberFormat="1" applyFont="1" applyFill="1" applyBorder="1" applyAlignment="1">
      <alignment horizontal="left" vertical="top" wrapText="1"/>
    </xf>
    <xf numFmtId="10" fontId="6" fillId="0" borderId="14" xfId="0" applyNumberFormat="1" applyFont="1" applyFill="1" applyBorder="1" applyAlignment="1">
      <alignment horizontal="left" vertical="top" wrapText="1"/>
    </xf>
    <xf numFmtId="10" fontId="6" fillId="0" borderId="21" xfId="0" applyNumberFormat="1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 quotePrefix="1">
      <alignment horizontal="left" vertical="top"/>
    </xf>
    <xf numFmtId="10" fontId="21" fillId="0" borderId="10" xfId="0" applyNumberFormat="1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left"/>
    </xf>
    <xf numFmtId="2" fontId="0" fillId="0" borderId="15" xfId="0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tabSelected="1" view="pageBreakPreview" zoomScale="60" zoomScalePageLayoutView="0" workbookViewId="0" topLeftCell="A1">
      <selection activeCell="Q18" sqref="Q18"/>
    </sheetView>
  </sheetViews>
  <sheetFormatPr defaultColWidth="9.140625" defaultRowHeight="15"/>
  <sheetData>
    <row r="1" spans="10:15" ht="18">
      <c r="J1" s="219" t="s">
        <v>163</v>
      </c>
      <c r="K1" s="219"/>
      <c r="L1" s="219"/>
      <c r="M1" s="219"/>
      <c r="N1" s="219"/>
      <c r="O1" s="219"/>
    </row>
    <row r="2" spans="10:15" ht="18">
      <c r="J2" s="219" t="s">
        <v>177</v>
      </c>
      <c r="K2" s="219"/>
      <c r="L2" s="219"/>
      <c r="M2" s="219"/>
      <c r="N2" s="219"/>
      <c r="O2" s="219"/>
    </row>
    <row r="3" spans="10:15" ht="18">
      <c r="J3" s="219" t="s">
        <v>165</v>
      </c>
      <c r="K3" s="219"/>
      <c r="L3" s="219"/>
      <c r="M3" s="219"/>
      <c r="N3" s="219"/>
      <c r="O3" s="219"/>
    </row>
    <row r="4" spans="10:15" ht="18">
      <c r="J4" s="219" t="s">
        <v>159</v>
      </c>
      <c r="K4" s="219"/>
      <c r="L4" s="219"/>
      <c r="M4" s="219"/>
      <c r="N4" s="219"/>
      <c r="O4" s="219"/>
    </row>
    <row r="5" spans="10:15" ht="18">
      <c r="J5" s="219" t="s">
        <v>160</v>
      </c>
      <c r="K5" s="219"/>
      <c r="L5" s="219"/>
      <c r="M5" s="219"/>
      <c r="N5" s="219"/>
      <c r="O5" s="219"/>
    </row>
    <row r="6" spans="10:15" ht="18">
      <c r="J6" s="219"/>
      <c r="K6" s="219"/>
      <c r="L6" s="219"/>
      <c r="M6" s="219"/>
      <c r="N6" s="219"/>
      <c r="O6" s="219"/>
    </row>
    <row r="7" spans="10:15" ht="18">
      <c r="J7" s="220"/>
      <c r="K7" s="220"/>
      <c r="L7" s="219" t="s">
        <v>176</v>
      </c>
      <c r="M7" s="219"/>
      <c r="N7" s="219"/>
      <c r="O7" s="219"/>
    </row>
    <row r="8" spans="10:15" ht="18">
      <c r="J8" s="219"/>
      <c r="K8" s="219"/>
      <c r="L8" s="219"/>
      <c r="M8" s="219"/>
      <c r="N8" s="219"/>
      <c r="O8" s="219"/>
    </row>
    <row r="9" spans="10:15" ht="18">
      <c r="J9" s="219" t="s">
        <v>186</v>
      </c>
      <c r="K9" s="219"/>
      <c r="L9" s="219"/>
      <c r="M9" s="219"/>
      <c r="N9" s="219"/>
      <c r="O9" s="219"/>
    </row>
    <row r="12" spans="2:14" ht="23.25">
      <c r="B12" s="221"/>
      <c r="D12" s="259" t="s">
        <v>164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</row>
    <row r="13" ht="23.25">
      <c r="E13" s="221" t="s">
        <v>161</v>
      </c>
    </row>
    <row r="14" spans="5:6" ht="23.25">
      <c r="E14" s="221"/>
      <c r="F14" s="221" t="s">
        <v>162</v>
      </c>
    </row>
    <row r="15" ht="23.25">
      <c r="F15" s="221" t="s">
        <v>179</v>
      </c>
    </row>
    <row r="17" ht="23.25">
      <c r="G17" s="221"/>
    </row>
  </sheetData>
  <sheetProtection/>
  <mergeCells count="1">
    <mergeCell ref="D12:N12"/>
  </mergeCells>
  <printOptions/>
  <pageMargins left="0.7" right="0.7" top="0.75" bottom="0.75" header="0.3" footer="0.3"/>
  <pageSetup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6384" width="9.140625" style="1" customWidth="1"/>
  </cols>
  <sheetData>
    <row r="1" ht="20.25">
      <c r="B1" s="105"/>
    </row>
    <row r="2" spans="12:16" ht="93" customHeight="1">
      <c r="L2" s="261" t="s">
        <v>187</v>
      </c>
      <c r="M2" s="262"/>
      <c r="N2" s="262"/>
      <c r="O2" s="262"/>
      <c r="P2" s="262"/>
    </row>
    <row r="3" spans="2:13" ht="18.75">
      <c r="B3" s="263" t="s">
        <v>183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68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</row>
    <row r="7" spans="1:16" s="25" customFormat="1" ht="15" customHeight="1">
      <c r="A7" s="264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s="25" customFormat="1" ht="15" customHeight="1">
      <c r="A8" s="265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92"/>
      <c r="N8" s="23"/>
      <c r="O8" s="24"/>
      <c r="P8" s="24"/>
    </row>
    <row r="9" spans="1:16" s="25" customFormat="1" ht="15" customHeight="1">
      <c r="A9" s="265"/>
      <c r="B9" s="28" t="s">
        <v>17</v>
      </c>
      <c r="C9" s="29"/>
      <c r="D9" s="27"/>
      <c r="E9" s="27"/>
      <c r="F9" s="27"/>
      <c r="G9" s="27"/>
      <c r="H9" s="27"/>
      <c r="I9" s="27"/>
      <c r="J9" s="27"/>
      <c r="K9" s="27"/>
      <c r="L9" s="27"/>
      <c r="M9" s="92"/>
      <c r="N9" s="23"/>
      <c r="O9" s="24"/>
      <c r="P9" s="24"/>
    </row>
    <row r="10" spans="1:16" s="25" customFormat="1" ht="91.5" customHeight="1">
      <c r="A10" s="18"/>
      <c r="B10" s="30" t="s">
        <v>16</v>
      </c>
      <c r="C10" s="31" t="s">
        <v>18</v>
      </c>
      <c r="D10" s="32" t="s">
        <v>19</v>
      </c>
      <c r="E10" s="33" t="s">
        <v>20</v>
      </c>
      <c r="F10" s="34" t="s">
        <v>21</v>
      </c>
      <c r="G10" s="34">
        <v>100</v>
      </c>
      <c r="H10" s="34">
        <v>100</v>
      </c>
      <c r="I10" s="244">
        <f>H10/G10</f>
        <v>1</v>
      </c>
      <c r="J10" s="234">
        <f>I10</f>
        <v>1</v>
      </c>
      <c r="K10" s="33"/>
      <c r="L10" s="38" t="s">
        <v>22</v>
      </c>
      <c r="M10" s="234">
        <f>AVERAGE(J10:J11)</f>
        <v>1</v>
      </c>
      <c r="N10" s="229">
        <f>AVERAGE(M10:M57)</f>
        <v>1</v>
      </c>
      <c r="O10" s="231">
        <f>(J10+J15+J20+J25+J30+J35+J40+J44+J50+J56)/10</f>
        <v>1</v>
      </c>
      <c r="P10" s="231">
        <f>(J11+J16+J21+J26+J31+J36+J41+J45+J52+J57)/10</f>
        <v>1</v>
      </c>
    </row>
    <row r="11" spans="1:16" ht="55.5" customHeight="1">
      <c r="A11" s="39"/>
      <c r="B11" s="40"/>
      <c r="C11" s="41"/>
      <c r="D11" s="30" t="s">
        <v>23</v>
      </c>
      <c r="E11" s="37" t="s">
        <v>24</v>
      </c>
      <c r="F11" s="34" t="s">
        <v>25</v>
      </c>
      <c r="G11" s="34">
        <v>23</v>
      </c>
      <c r="H11" s="34">
        <v>23</v>
      </c>
      <c r="I11" s="244">
        <f>H11/G11</f>
        <v>1</v>
      </c>
      <c r="J11" s="234">
        <f>AVERAGE(I11:I12)</f>
        <v>1</v>
      </c>
      <c r="K11" s="33" t="s">
        <v>69</v>
      </c>
      <c r="L11" s="38" t="s">
        <v>22</v>
      </c>
      <c r="M11" s="65"/>
      <c r="N11" s="93"/>
      <c r="O11" s="94"/>
      <c r="P11" s="42"/>
    </row>
    <row r="12" spans="1:16" ht="57" customHeight="1">
      <c r="A12" s="39"/>
      <c r="B12" s="43"/>
      <c r="C12" s="44"/>
      <c r="D12" s="43"/>
      <c r="E12" s="33" t="s">
        <v>26</v>
      </c>
      <c r="F12" s="34" t="s">
        <v>25</v>
      </c>
      <c r="G12" s="34">
        <v>5</v>
      </c>
      <c r="H12" s="34">
        <v>5</v>
      </c>
      <c r="I12" s="244">
        <f>H12/G12</f>
        <v>1</v>
      </c>
      <c r="J12" s="245"/>
      <c r="K12" s="33"/>
      <c r="L12" s="38" t="s">
        <v>22</v>
      </c>
      <c r="M12" s="45"/>
      <c r="N12" s="95"/>
      <c r="P12" s="42"/>
    </row>
    <row r="13" spans="1:16" ht="15.75" customHeight="1">
      <c r="A13" s="39"/>
      <c r="B13" s="46" t="s">
        <v>16</v>
      </c>
      <c r="C13" s="44"/>
      <c r="D13" s="43"/>
      <c r="E13" s="37"/>
      <c r="F13" s="34"/>
      <c r="G13" s="47"/>
      <c r="H13" s="47"/>
      <c r="I13" s="48"/>
      <c r="J13" s="48"/>
      <c r="K13" s="48"/>
      <c r="L13" s="48"/>
      <c r="M13" s="52"/>
      <c r="N13" s="95"/>
      <c r="P13" s="42"/>
    </row>
    <row r="14" spans="1:16" ht="16.5" customHeight="1">
      <c r="A14" s="39"/>
      <c r="B14" s="266" t="s">
        <v>27</v>
      </c>
      <c r="C14" s="267"/>
      <c r="D14" s="268"/>
      <c r="E14" s="268"/>
      <c r="F14" s="268"/>
      <c r="G14" s="268"/>
      <c r="H14" s="268"/>
      <c r="I14" s="268"/>
      <c r="J14" s="268"/>
      <c r="K14" s="268"/>
      <c r="L14" s="269"/>
      <c r="M14" s="49"/>
      <c r="N14" s="95"/>
      <c r="P14" s="42"/>
    </row>
    <row r="15" spans="1:16" ht="98.25" customHeight="1">
      <c r="A15" s="39"/>
      <c r="B15" s="30" t="s">
        <v>16</v>
      </c>
      <c r="C15" s="31" t="s">
        <v>18</v>
      </c>
      <c r="D15" s="32" t="s">
        <v>19</v>
      </c>
      <c r="E15" s="33" t="s">
        <v>20</v>
      </c>
      <c r="F15" s="34" t="s">
        <v>21</v>
      </c>
      <c r="G15" s="37">
        <v>100</v>
      </c>
      <c r="H15" s="37">
        <v>100</v>
      </c>
      <c r="I15" s="244">
        <f>H15/G15</f>
        <v>1</v>
      </c>
      <c r="J15" s="234">
        <f>I15</f>
        <v>1</v>
      </c>
      <c r="K15" s="37"/>
      <c r="L15" s="38" t="s">
        <v>22</v>
      </c>
      <c r="M15" s="234">
        <f>AVERAGE(J15:J16)</f>
        <v>1</v>
      </c>
      <c r="N15" s="95"/>
      <c r="P15" s="42"/>
    </row>
    <row r="16" spans="1:16" ht="57.75" customHeight="1">
      <c r="A16" s="39"/>
      <c r="B16" s="40"/>
      <c r="C16" s="41"/>
      <c r="D16" s="30" t="s">
        <v>23</v>
      </c>
      <c r="E16" s="37" t="s">
        <v>24</v>
      </c>
      <c r="F16" s="34" t="s">
        <v>25</v>
      </c>
      <c r="G16" s="37">
        <v>2</v>
      </c>
      <c r="H16" s="37">
        <v>2</v>
      </c>
      <c r="I16" s="244">
        <f>H16/G16</f>
        <v>1</v>
      </c>
      <c r="J16" s="234">
        <f>AVERAGE(I16)</f>
        <v>1</v>
      </c>
      <c r="K16" s="33"/>
      <c r="L16" s="38" t="s">
        <v>22</v>
      </c>
      <c r="M16" s="65"/>
      <c r="N16" s="95"/>
      <c r="P16" s="42"/>
    </row>
    <row r="17" spans="1:16" ht="52.5" customHeight="1">
      <c r="A17" s="39"/>
      <c r="B17" s="43"/>
      <c r="C17" s="51"/>
      <c r="D17" s="52"/>
      <c r="E17" s="33" t="s">
        <v>26</v>
      </c>
      <c r="F17" s="34" t="s">
        <v>25</v>
      </c>
      <c r="G17" s="37">
        <v>2</v>
      </c>
      <c r="H17" s="37">
        <v>2</v>
      </c>
      <c r="I17" s="244">
        <v>1</v>
      </c>
      <c r="J17" s="245"/>
      <c r="K17" s="37"/>
      <c r="L17" s="38" t="s">
        <v>22</v>
      </c>
      <c r="M17" s="45"/>
      <c r="N17" s="95"/>
      <c r="P17" s="42"/>
    </row>
    <row r="18" spans="1:16" ht="16.5" customHeight="1">
      <c r="A18" s="39"/>
      <c r="B18" s="270" t="s">
        <v>28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  <c r="N18" s="95"/>
      <c r="P18" s="42"/>
    </row>
    <row r="19" spans="1:16" ht="19.5" customHeight="1">
      <c r="A19" s="39"/>
      <c r="B19" s="266" t="s">
        <v>17</v>
      </c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9"/>
      <c r="N19" s="95"/>
      <c r="P19" s="42"/>
    </row>
    <row r="20" spans="1:16" ht="89.25" customHeight="1">
      <c r="A20" s="39"/>
      <c r="B20" s="55" t="s">
        <v>28</v>
      </c>
      <c r="C20" s="56" t="s">
        <v>18</v>
      </c>
      <c r="D20" s="33" t="s">
        <v>19</v>
      </c>
      <c r="E20" s="33" t="s">
        <v>29</v>
      </c>
      <c r="F20" s="34" t="s">
        <v>21</v>
      </c>
      <c r="G20" s="34">
        <v>100</v>
      </c>
      <c r="H20" s="34">
        <v>100</v>
      </c>
      <c r="I20" s="244">
        <f>H20/G20</f>
        <v>1</v>
      </c>
      <c r="J20" s="234">
        <f>I20</f>
        <v>1</v>
      </c>
      <c r="K20" s="37"/>
      <c r="L20" s="38" t="s">
        <v>22</v>
      </c>
      <c r="M20" s="234">
        <f>AVERAGE(J20:J21)</f>
        <v>1</v>
      </c>
      <c r="N20" s="95"/>
      <c r="P20" s="42"/>
    </row>
    <row r="21" spans="1:16" ht="30" customHeight="1">
      <c r="A21" s="39"/>
      <c r="B21" s="57"/>
      <c r="C21" s="41"/>
      <c r="D21" s="32" t="s">
        <v>23</v>
      </c>
      <c r="E21" s="37" t="s">
        <v>24</v>
      </c>
      <c r="F21" s="34" t="s">
        <v>25</v>
      </c>
      <c r="G21" s="34">
        <v>37</v>
      </c>
      <c r="H21" s="34">
        <v>37</v>
      </c>
      <c r="I21" s="244">
        <f>H21/G21</f>
        <v>1</v>
      </c>
      <c r="J21" s="234">
        <f>AVERAGE(I21:I22)</f>
        <v>1</v>
      </c>
      <c r="K21" s="37"/>
      <c r="L21" s="38" t="s">
        <v>22</v>
      </c>
      <c r="M21" s="65"/>
      <c r="N21" s="95"/>
      <c r="P21" s="42"/>
    </row>
    <row r="22" spans="1:16" ht="51.75" customHeight="1">
      <c r="A22" s="39"/>
      <c r="B22" s="54"/>
      <c r="C22" s="58"/>
      <c r="D22" s="43"/>
      <c r="E22" s="33" t="s">
        <v>30</v>
      </c>
      <c r="F22" s="34" t="s">
        <v>25</v>
      </c>
      <c r="G22" s="37">
        <v>6</v>
      </c>
      <c r="H22" s="37">
        <v>6</v>
      </c>
      <c r="I22" s="244">
        <f>H22/G22</f>
        <v>1</v>
      </c>
      <c r="J22" s="245"/>
      <c r="K22" s="37"/>
      <c r="L22" s="38" t="s">
        <v>22</v>
      </c>
      <c r="M22" s="45"/>
      <c r="N22" s="95"/>
      <c r="P22" s="42"/>
    </row>
    <row r="23" spans="1:16" ht="18" customHeight="1">
      <c r="A23" s="39"/>
      <c r="B23" s="274" t="s">
        <v>28</v>
      </c>
      <c r="C23" s="275"/>
      <c r="D23" s="275"/>
      <c r="E23" s="268"/>
      <c r="F23" s="268"/>
      <c r="G23" s="268"/>
      <c r="H23" s="268"/>
      <c r="I23" s="268"/>
      <c r="J23" s="268"/>
      <c r="K23" s="268"/>
      <c r="L23" s="268"/>
      <c r="M23" s="269"/>
      <c r="N23" s="95"/>
      <c r="P23" s="42"/>
    </row>
    <row r="24" spans="1:16" ht="18" customHeight="1">
      <c r="A24" s="39"/>
      <c r="B24" s="266" t="s">
        <v>27</v>
      </c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9"/>
      <c r="N24" s="95"/>
      <c r="P24" s="42"/>
    </row>
    <row r="25" spans="1:16" ht="96.75" customHeight="1">
      <c r="A25" s="39"/>
      <c r="B25" s="30" t="s">
        <v>28</v>
      </c>
      <c r="C25" s="31" t="s">
        <v>18</v>
      </c>
      <c r="D25" s="32" t="s">
        <v>19</v>
      </c>
      <c r="E25" s="33" t="s">
        <v>56</v>
      </c>
      <c r="F25" s="34" t="s">
        <v>21</v>
      </c>
      <c r="G25" s="34">
        <v>100</v>
      </c>
      <c r="H25" s="34">
        <v>100</v>
      </c>
      <c r="I25" s="244">
        <f>H25/G25</f>
        <v>1</v>
      </c>
      <c r="J25" s="234">
        <f>I25</f>
        <v>1</v>
      </c>
      <c r="K25" s="37"/>
      <c r="L25" s="38" t="s">
        <v>22</v>
      </c>
      <c r="M25" s="234">
        <f>AVERAGE(J25:J26)</f>
        <v>1</v>
      </c>
      <c r="N25" s="95"/>
      <c r="P25" s="42"/>
    </row>
    <row r="26" spans="1:16" ht="33" customHeight="1">
      <c r="A26" s="39"/>
      <c r="B26" s="40"/>
      <c r="C26" s="41"/>
      <c r="D26" s="30" t="s">
        <v>23</v>
      </c>
      <c r="E26" s="37" t="s">
        <v>24</v>
      </c>
      <c r="F26" s="34" t="s">
        <v>25</v>
      </c>
      <c r="G26" s="34">
        <v>2</v>
      </c>
      <c r="H26" s="34">
        <v>2</v>
      </c>
      <c r="I26" s="244">
        <v>1</v>
      </c>
      <c r="J26" s="234">
        <f>AVERAGE(I26:I27)</f>
        <v>1</v>
      </c>
      <c r="K26" s="37"/>
      <c r="L26" s="38" t="s">
        <v>22</v>
      </c>
      <c r="M26" s="65"/>
      <c r="N26" s="95"/>
      <c r="P26" s="42"/>
    </row>
    <row r="27" spans="1:16" ht="56.25" customHeight="1">
      <c r="A27" s="39"/>
      <c r="B27" s="43"/>
      <c r="C27" s="44"/>
      <c r="D27" s="52"/>
      <c r="E27" s="33" t="s">
        <v>30</v>
      </c>
      <c r="F27" s="34" t="s">
        <v>25</v>
      </c>
      <c r="G27" s="37">
        <v>1</v>
      </c>
      <c r="H27" s="37">
        <v>1</v>
      </c>
      <c r="I27" s="244">
        <v>1</v>
      </c>
      <c r="J27" s="245"/>
      <c r="K27" s="37"/>
      <c r="L27" s="38" t="s">
        <v>22</v>
      </c>
      <c r="M27" s="45"/>
      <c r="N27" s="95"/>
      <c r="P27" s="42"/>
    </row>
    <row r="28" spans="1:16" ht="20.25" customHeight="1">
      <c r="A28" s="39"/>
      <c r="B28" s="274" t="s">
        <v>31</v>
      </c>
      <c r="C28" s="275"/>
      <c r="D28" s="275"/>
      <c r="E28" s="268"/>
      <c r="F28" s="268"/>
      <c r="G28" s="268"/>
      <c r="H28" s="268"/>
      <c r="I28" s="268"/>
      <c r="J28" s="268"/>
      <c r="K28" s="268"/>
      <c r="L28" s="268"/>
      <c r="M28" s="269"/>
      <c r="N28" s="95"/>
      <c r="P28" s="42"/>
    </row>
    <row r="29" spans="1:16" ht="20.25" customHeight="1">
      <c r="A29" s="39"/>
      <c r="B29" s="266" t="s">
        <v>17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9"/>
      <c r="N29" s="95"/>
      <c r="P29" s="42"/>
    </row>
    <row r="30" spans="1:16" ht="83.25" customHeight="1">
      <c r="A30" s="39"/>
      <c r="B30" s="30" t="s">
        <v>32</v>
      </c>
      <c r="C30" s="56" t="s">
        <v>18</v>
      </c>
      <c r="D30" s="37" t="s">
        <v>19</v>
      </c>
      <c r="E30" s="33" t="s">
        <v>33</v>
      </c>
      <c r="F30" s="34" t="s">
        <v>21</v>
      </c>
      <c r="G30" s="34">
        <v>100</v>
      </c>
      <c r="H30" s="34">
        <v>100</v>
      </c>
      <c r="I30" s="244">
        <f>H30/G30</f>
        <v>1</v>
      </c>
      <c r="J30" s="234">
        <f>I30</f>
        <v>1</v>
      </c>
      <c r="K30" s="37"/>
      <c r="L30" s="38" t="s">
        <v>22</v>
      </c>
      <c r="M30" s="234">
        <f>AVERAGE(J30:J31)</f>
        <v>1</v>
      </c>
      <c r="N30" s="95"/>
      <c r="P30" s="42"/>
    </row>
    <row r="31" spans="1:16" ht="33" customHeight="1">
      <c r="A31" s="39"/>
      <c r="B31" s="30"/>
      <c r="C31" s="56"/>
      <c r="D31" s="30" t="s">
        <v>23</v>
      </c>
      <c r="E31" s="37" t="s">
        <v>24</v>
      </c>
      <c r="F31" s="34" t="s">
        <v>25</v>
      </c>
      <c r="G31" s="34">
        <v>9</v>
      </c>
      <c r="H31" s="34">
        <v>9</v>
      </c>
      <c r="I31" s="244">
        <f>H31/G31</f>
        <v>1</v>
      </c>
      <c r="J31" s="234">
        <f>AVERAGE(I31:I32)</f>
        <v>1</v>
      </c>
      <c r="K31" s="37"/>
      <c r="L31" s="38" t="s">
        <v>22</v>
      </c>
      <c r="M31" s="65"/>
      <c r="N31" s="95"/>
      <c r="P31" s="42"/>
    </row>
    <row r="32" spans="1:16" ht="62.25" customHeight="1">
      <c r="A32" s="39"/>
      <c r="B32" s="43"/>
      <c r="C32" s="51"/>
      <c r="D32" s="52"/>
      <c r="E32" s="33" t="s">
        <v>34</v>
      </c>
      <c r="F32" s="34" t="s">
        <v>25</v>
      </c>
      <c r="G32" s="34">
        <v>3</v>
      </c>
      <c r="H32" s="34">
        <v>3</v>
      </c>
      <c r="I32" s="244">
        <f>H32/G32</f>
        <v>1</v>
      </c>
      <c r="J32" s="245"/>
      <c r="K32" s="37"/>
      <c r="L32" s="38" t="s">
        <v>22</v>
      </c>
      <c r="M32" s="45"/>
      <c r="N32" s="95"/>
      <c r="P32" s="42"/>
    </row>
    <row r="33" spans="1:16" ht="15.75" customHeight="1">
      <c r="A33" s="39"/>
      <c r="B33" s="274" t="s">
        <v>35</v>
      </c>
      <c r="C33" s="275"/>
      <c r="D33" s="275"/>
      <c r="E33" s="268"/>
      <c r="F33" s="268"/>
      <c r="G33" s="268"/>
      <c r="H33" s="268"/>
      <c r="I33" s="268"/>
      <c r="J33" s="268"/>
      <c r="K33" s="268"/>
      <c r="L33" s="268"/>
      <c r="M33" s="269"/>
      <c r="N33" s="95"/>
      <c r="P33" s="42"/>
    </row>
    <row r="34" spans="1:16" ht="15.75" customHeight="1">
      <c r="A34" s="39"/>
      <c r="B34" s="273" t="s">
        <v>36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9"/>
      <c r="N34" s="95"/>
      <c r="P34" s="42"/>
    </row>
    <row r="35" spans="1:16" ht="49.5" customHeight="1">
      <c r="A35" s="39"/>
      <c r="B35" s="53" t="s">
        <v>35</v>
      </c>
      <c r="C35" s="56" t="s">
        <v>18</v>
      </c>
      <c r="D35" s="37" t="s">
        <v>19</v>
      </c>
      <c r="E35" s="59" t="s">
        <v>37</v>
      </c>
      <c r="F35" s="34" t="s">
        <v>21</v>
      </c>
      <c r="G35" s="40">
        <v>100</v>
      </c>
      <c r="H35" s="43">
        <v>100</v>
      </c>
      <c r="I35" s="244">
        <f>H35/G35</f>
        <v>1</v>
      </c>
      <c r="J35" s="227">
        <f>I35</f>
        <v>1</v>
      </c>
      <c r="K35" s="37"/>
      <c r="L35" s="37" t="s">
        <v>38</v>
      </c>
      <c r="M35" s="234">
        <f>AVERAGE(J35:J36)</f>
        <v>1</v>
      </c>
      <c r="N35" s="95"/>
      <c r="P35" s="42"/>
    </row>
    <row r="36" spans="1:16" ht="27" customHeight="1">
      <c r="A36" s="39"/>
      <c r="B36" s="61"/>
      <c r="C36" s="62"/>
      <c r="D36" s="32" t="s">
        <v>23</v>
      </c>
      <c r="E36" s="37" t="s">
        <v>39</v>
      </c>
      <c r="F36" s="63" t="s">
        <v>25</v>
      </c>
      <c r="G36" s="64">
        <v>45</v>
      </c>
      <c r="H36" s="52">
        <v>45</v>
      </c>
      <c r="I36" s="244">
        <f>H36/G36</f>
        <v>1</v>
      </c>
      <c r="J36" s="246">
        <f>AVERAGE(I36:I38)</f>
        <v>1</v>
      </c>
      <c r="K36" s="37"/>
      <c r="L36" s="38" t="s">
        <v>22</v>
      </c>
      <c r="M36" s="65"/>
      <c r="N36" s="95"/>
      <c r="P36" s="42"/>
    </row>
    <row r="37" spans="1:16" ht="42" customHeight="1">
      <c r="A37" s="39"/>
      <c r="B37" s="61"/>
      <c r="C37" s="62"/>
      <c r="D37" s="66"/>
      <c r="E37" s="107" t="s">
        <v>40</v>
      </c>
      <c r="F37" s="38" t="s">
        <v>41</v>
      </c>
      <c r="G37" s="64">
        <v>945</v>
      </c>
      <c r="H37" s="64">
        <v>945</v>
      </c>
      <c r="I37" s="244">
        <f>H37/G37</f>
        <v>1</v>
      </c>
      <c r="J37" s="246"/>
      <c r="K37" s="37"/>
      <c r="L37" s="37" t="s">
        <v>38</v>
      </c>
      <c r="M37" s="65"/>
      <c r="N37" s="95"/>
      <c r="P37" s="42"/>
    </row>
    <row r="38" spans="1:16" ht="37.5" customHeight="1">
      <c r="A38" s="39"/>
      <c r="B38" s="67"/>
      <c r="C38" s="44"/>
      <c r="D38" s="68"/>
      <c r="E38" s="37" t="s">
        <v>42</v>
      </c>
      <c r="F38" s="38" t="s">
        <v>43</v>
      </c>
      <c r="G38" s="64">
        <v>5670</v>
      </c>
      <c r="H38" s="64">
        <v>5670</v>
      </c>
      <c r="I38" s="244">
        <f>H38/G38</f>
        <v>1</v>
      </c>
      <c r="J38" s="245"/>
      <c r="K38" s="37"/>
      <c r="L38" s="37" t="s">
        <v>38</v>
      </c>
      <c r="M38" s="45"/>
      <c r="N38" s="95"/>
      <c r="P38" s="42"/>
    </row>
    <row r="39" spans="1:16" ht="18.75" customHeight="1">
      <c r="A39" s="39"/>
      <c r="B39" s="69" t="s">
        <v>44</v>
      </c>
      <c r="C39" s="70"/>
      <c r="D39" s="68"/>
      <c r="E39" s="68"/>
      <c r="F39" s="70"/>
      <c r="G39" s="68"/>
      <c r="H39" s="68"/>
      <c r="I39" s="71"/>
      <c r="J39" s="72"/>
      <c r="K39" s="68"/>
      <c r="L39" s="68"/>
      <c r="M39" s="99"/>
      <c r="N39" s="95"/>
      <c r="P39" s="42"/>
    </row>
    <row r="40" spans="1:16" ht="51" customHeight="1">
      <c r="A40" s="39"/>
      <c r="B40" s="73" t="s">
        <v>44</v>
      </c>
      <c r="C40" s="56" t="s">
        <v>18</v>
      </c>
      <c r="D40" s="37" t="s">
        <v>19</v>
      </c>
      <c r="E40" s="59" t="s">
        <v>37</v>
      </c>
      <c r="F40" s="34" t="s">
        <v>21</v>
      </c>
      <c r="G40" s="43">
        <v>100</v>
      </c>
      <c r="H40" s="43">
        <v>100</v>
      </c>
      <c r="I40" s="244">
        <f>H40/G40</f>
        <v>1</v>
      </c>
      <c r="J40" s="227">
        <f>I40</f>
        <v>1</v>
      </c>
      <c r="K40" s="33"/>
      <c r="L40" s="37" t="s">
        <v>38</v>
      </c>
      <c r="M40" s="234">
        <f>AVERAGE(J40:J41)</f>
        <v>1</v>
      </c>
      <c r="N40" s="95"/>
      <c r="P40" s="42"/>
    </row>
    <row r="41" spans="1:16" ht="52.5" customHeight="1">
      <c r="A41" s="39"/>
      <c r="B41" s="74"/>
      <c r="C41" s="51"/>
      <c r="D41" s="33" t="s">
        <v>23</v>
      </c>
      <c r="E41" s="37" t="s">
        <v>24</v>
      </c>
      <c r="F41" s="34" t="s">
        <v>25</v>
      </c>
      <c r="G41" s="43">
        <v>73</v>
      </c>
      <c r="H41" s="43">
        <v>73</v>
      </c>
      <c r="I41" s="244">
        <f>H41/G41</f>
        <v>1</v>
      </c>
      <c r="J41" s="245">
        <f>I41</f>
        <v>1</v>
      </c>
      <c r="K41" s="33"/>
      <c r="L41" s="38" t="s">
        <v>22</v>
      </c>
      <c r="M41" s="45"/>
      <c r="N41" s="95"/>
      <c r="P41" s="42"/>
    </row>
    <row r="42" spans="1:16" ht="17.25" customHeight="1">
      <c r="A42" s="39"/>
      <c r="B42" s="75" t="s">
        <v>45</v>
      </c>
      <c r="C42" s="70"/>
      <c r="D42" s="68"/>
      <c r="E42" s="68"/>
      <c r="F42" s="70"/>
      <c r="G42" s="68"/>
      <c r="H42" s="68"/>
      <c r="I42" s="247"/>
      <c r="J42" s="248"/>
      <c r="K42" s="68"/>
      <c r="L42" s="68"/>
      <c r="M42" s="99"/>
      <c r="N42" s="95"/>
      <c r="P42" s="42"/>
    </row>
    <row r="43" spans="1:16" ht="15" customHeight="1">
      <c r="A43" s="39"/>
      <c r="B43" s="69" t="s">
        <v>46</v>
      </c>
      <c r="C43" s="76"/>
      <c r="D43" s="77"/>
      <c r="E43" s="68"/>
      <c r="F43" s="70"/>
      <c r="G43" s="68"/>
      <c r="H43" s="68"/>
      <c r="I43" s="247"/>
      <c r="J43" s="249"/>
      <c r="K43" s="68"/>
      <c r="L43" s="68"/>
      <c r="M43" s="99"/>
      <c r="N43" s="95"/>
      <c r="P43" s="42"/>
    </row>
    <row r="44" spans="1:16" ht="51" customHeight="1">
      <c r="A44" s="39"/>
      <c r="B44" s="79" t="s">
        <v>45</v>
      </c>
      <c r="C44" s="56" t="s">
        <v>18</v>
      </c>
      <c r="D44" s="37" t="s">
        <v>19</v>
      </c>
      <c r="E44" s="59" t="s">
        <v>37</v>
      </c>
      <c r="F44" s="34" t="s">
        <v>21</v>
      </c>
      <c r="G44" s="40">
        <v>100</v>
      </c>
      <c r="H44" s="43">
        <v>100</v>
      </c>
      <c r="I44" s="244">
        <f>H44/G44</f>
        <v>1</v>
      </c>
      <c r="J44" s="227">
        <f>I44</f>
        <v>1</v>
      </c>
      <c r="K44" s="37"/>
      <c r="L44" s="37" t="s">
        <v>38</v>
      </c>
      <c r="M44" s="234">
        <f>AVERAGE(J44:J45)</f>
        <v>1</v>
      </c>
      <c r="N44" s="95"/>
      <c r="P44" s="42"/>
    </row>
    <row r="45" spans="1:16" ht="41.25" customHeight="1">
      <c r="A45" s="39"/>
      <c r="B45" s="80"/>
      <c r="C45" s="41"/>
      <c r="D45" s="32" t="s">
        <v>23</v>
      </c>
      <c r="E45" s="37" t="s">
        <v>24</v>
      </c>
      <c r="F45" s="63" t="s">
        <v>25</v>
      </c>
      <c r="G45" s="64">
        <v>0</v>
      </c>
      <c r="H45" s="64">
        <v>0</v>
      </c>
      <c r="I45" s="244">
        <v>1</v>
      </c>
      <c r="J45" s="246">
        <f>AVERAGE(I45:I47)</f>
        <v>1</v>
      </c>
      <c r="K45" s="37"/>
      <c r="L45" s="38" t="s">
        <v>22</v>
      </c>
      <c r="M45" s="65"/>
      <c r="N45" s="95"/>
      <c r="P45" s="42"/>
    </row>
    <row r="46" spans="1:16" ht="40.5" customHeight="1">
      <c r="A46" s="39"/>
      <c r="B46" s="80"/>
      <c r="C46" s="41"/>
      <c r="D46" s="66"/>
      <c r="E46" s="33" t="s">
        <v>40</v>
      </c>
      <c r="F46" s="38" t="s">
        <v>41</v>
      </c>
      <c r="G46" s="64">
        <v>0</v>
      </c>
      <c r="H46" s="64">
        <v>0</v>
      </c>
      <c r="I46" s="244">
        <v>1</v>
      </c>
      <c r="J46" s="246"/>
      <c r="K46" s="37"/>
      <c r="L46" s="37" t="s">
        <v>38</v>
      </c>
      <c r="M46" s="65"/>
      <c r="N46" s="95"/>
      <c r="P46" s="42"/>
    </row>
    <row r="47" spans="1:16" ht="42" customHeight="1">
      <c r="A47" s="39"/>
      <c r="B47" s="81"/>
      <c r="C47" s="44"/>
      <c r="D47" s="52"/>
      <c r="E47" s="33" t="s">
        <v>42</v>
      </c>
      <c r="F47" s="38" t="s">
        <v>43</v>
      </c>
      <c r="G47" s="64">
        <v>0</v>
      </c>
      <c r="H47" s="64">
        <v>0</v>
      </c>
      <c r="I47" s="244">
        <v>1</v>
      </c>
      <c r="J47" s="245"/>
      <c r="K47" s="37"/>
      <c r="L47" s="37" t="s">
        <v>38</v>
      </c>
      <c r="M47" s="45"/>
      <c r="N47" s="95"/>
      <c r="P47" s="42"/>
    </row>
    <row r="48" spans="1:16" ht="18" customHeight="1">
      <c r="A48" s="39"/>
      <c r="B48" s="82" t="s">
        <v>47</v>
      </c>
      <c r="C48" s="70"/>
      <c r="D48" s="68"/>
      <c r="E48" s="68"/>
      <c r="F48" s="70"/>
      <c r="G48" s="68"/>
      <c r="H48" s="68"/>
      <c r="I48" s="247"/>
      <c r="J48" s="247"/>
      <c r="K48" s="68"/>
      <c r="L48" s="68"/>
      <c r="M48" s="99"/>
      <c r="N48" s="95"/>
      <c r="P48" s="42"/>
    </row>
    <row r="49" spans="1:16" ht="16.5" customHeight="1">
      <c r="A49" s="39"/>
      <c r="B49" s="82" t="s">
        <v>48</v>
      </c>
      <c r="C49" s="70"/>
      <c r="D49" s="77"/>
      <c r="E49" s="68"/>
      <c r="F49" s="70"/>
      <c r="G49" s="68"/>
      <c r="H49" s="68"/>
      <c r="I49" s="247"/>
      <c r="J49" s="247"/>
      <c r="K49" s="68"/>
      <c r="L49" s="68"/>
      <c r="M49" s="99"/>
      <c r="N49" s="95"/>
      <c r="P49" s="42"/>
    </row>
    <row r="50" spans="1:16" ht="74.25" customHeight="1">
      <c r="A50" s="39"/>
      <c r="B50" s="83" t="s">
        <v>47</v>
      </c>
      <c r="C50" s="84" t="s">
        <v>18</v>
      </c>
      <c r="D50" s="30" t="s">
        <v>19</v>
      </c>
      <c r="E50" s="85" t="s">
        <v>49</v>
      </c>
      <c r="F50" s="34" t="s">
        <v>21</v>
      </c>
      <c r="G50" s="40">
        <v>100</v>
      </c>
      <c r="H50" s="43">
        <v>100</v>
      </c>
      <c r="I50" s="244">
        <f>H50/G50</f>
        <v>1</v>
      </c>
      <c r="J50" s="234">
        <f>AVERAGE(I50:I51)</f>
        <v>1</v>
      </c>
      <c r="K50" s="37"/>
      <c r="L50" s="37" t="s">
        <v>55</v>
      </c>
      <c r="M50" s="234">
        <f>AVERAGE(J50:J52)</f>
        <v>1</v>
      </c>
      <c r="N50" s="95"/>
      <c r="P50" s="42"/>
    </row>
    <row r="51" spans="1:16" ht="41.25" customHeight="1">
      <c r="A51" s="39"/>
      <c r="B51" s="86"/>
      <c r="C51" s="62"/>
      <c r="D51" s="52"/>
      <c r="E51" s="85" t="s">
        <v>50</v>
      </c>
      <c r="F51" s="34" t="s">
        <v>21</v>
      </c>
      <c r="G51" s="64">
        <v>0</v>
      </c>
      <c r="H51" s="64">
        <v>0</v>
      </c>
      <c r="I51" s="244">
        <v>1</v>
      </c>
      <c r="J51" s="245"/>
      <c r="K51" s="37"/>
      <c r="L51" s="37" t="s">
        <v>55</v>
      </c>
      <c r="M51" s="65"/>
      <c r="N51" s="95"/>
      <c r="P51" s="42"/>
    </row>
    <row r="52" spans="1:16" ht="44.25" customHeight="1">
      <c r="A52" s="39"/>
      <c r="B52" s="86"/>
      <c r="C52" s="41"/>
      <c r="D52" s="40" t="s">
        <v>23</v>
      </c>
      <c r="E52" s="87" t="s">
        <v>51</v>
      </c>
      <c r="F52" s="34" t="s">
        <v>52</v>
      </c>
      <c r="G52" s="64">
        <v>0</v>
      </c>
      <c r="H52" s="64">
        <v>0</v>
      </c>
      <c r="I52" s="244">
        <v>1</v>
      </c>
      <c r="J52" s="246">
        <f>AVERAGE(I52:I53)</f>
        <v>1</v>
      </c>
      <c r="K52" s="37"/>
      <c r="L52" s="37" t="s">
        <v>53</v>
      </c>
      <c r="M52" s="65"/>
      <c r="N52" s="95"/>
      <c r="P52" s="42"/>
    </row>
    <row r="53" spans="1:16" ht="51.75" customHeight="1">
      <c r="A53" s="39"/>
      <c r="B53" s="88"/>
      <c r="C53" s="44"/>
      <c r="D53" s="52"/>
      <c r="E53" s="85" t="s">
        <v>54</v>
      </c>
      <c r="F53" s="34" t="s">
        <v>52</v>
      </c>
      <c r="G53" s="64">
        <v>0</v>
      </c>
      <c r="H53" s="64">
        <v>0</v>
      </c>
      <c r="I53" s="244">
        <v>1</v>
      </c>
      <c r="J53" s="245"/>
      <c r="K53" s="37"/>
      <c r="L53" s="37" t="s">
        <v>55</v>
      </c>
      <c r="M53" s="45"/>
      <c r="N53" s="95"/>
      <c r="P53" s="42"/>
    </row>
    <row r="54" spans="1:16" ht="17.25" customHeight="1">
      <c r="A54" s="39"/>
      <c r="B54" s="274" t="s">
        <v>57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100"/>
      <c r="P54" s="42"/>
    </row>
    <row r="55" spans="1:16" ht="17.25" customHeight="1">
      <c r="A55" s="39"/>
      <c r="B55" s="96" t="s">
        <v>58</v>
      </c>
      <c r="C55" s="48"/>
      <c r="D55" s="48"/>
      <c r="E55" s="48"/>
      <c r="F55" s="48"/>
      <c r="G55" s="48"/>
      <c r="H55" s="48"/>
      <c r="I55" s="48"/>
      <c r="J55" s="97"/>
      <c r="K55" s="48"/>
      <c r="L55" s="48"/>
      <c r="M55" s="98"/>
      <c r="N55" s="100"/>
      <c r="P55" s="42"/>
    </row>
    <row r="56" spans="1:16" ht="53.25" customHeight="1">
      <c r="A56" s="39"/>
      <c r="B56" s="30" t="s">
        <v>57</v>
      </c>
      <c r="C56" s="56" t="s">
        <v>18</v>
      </c>
      <c r="D56" s="37" t="s">
        <v>19</v>
      </c>
      <c r="E56" s="101" t="s">
        <v>37</v>
      </c>
      <c r="F56" s="34" t="s">
        <v>21</v>
      </c>
      <c r="G56" s="43">
        <v>0</v>
      </c>
      <c r="H56" s="43">
        <v>0</v>
      </c>
      <c r="I56" s="35">
        <v>1</v>
      </c>
      <c r="J56" s="60">
        <f>I56</f>
        <v>1</v>
      </c>
      <c r="K56" s="37"/>
      <c r="L56" s="37" t="s">
        <v>38</v>
      </c>
      <c r="M56" s="234">
        <f>AVERAGE(J56:J57)</f>
        <v>1</v>
      </c>
      <c r="N56" s="100"/>
      <c r="P56" s="42"/>
    </row>
    <row r="57" spans="1:16" ht="52.5" customHeight="1">
      <c r="A57" s="50"/>
      <c r="B57" s="43"/>
      <c r="C57" s="51"/>
      <c r="D57" s="33" t="s">
        <v>23</v>
      </c>
      <c r="E57" s="37" t="s">
        <v>59</v>
      </c>
      <c r="F57" s="37" t="s">
        <v>60</v>
      </c>
      <c r="G57" s="102">
        <v>0</v>
      </c>
      <c r="H57" s="102">
        <v>0</v>
      </c>
      <c r="I57" s="35">
        <v>1</v>
      </c>
      <c r="J57" s="45">
        <f>I57</f>
        <v>1</v>
      </c>
      <c r="K57" s="37"/>
      <c r="L57" s="37" t="s">
        <v>38</v>
      </c>
      <c r="M57" s="45"/>
      <c r="N57" s="103"/>
      <c r="O57" s="104"/>
      <c r="P57" s="89"/>
    </row>
  </sheetData>
  <sheetProtection/>
  <mergeCells count="14">
    <mergeCell ref="B34:M34"/>
    <mergeCell ref="B54:M54"/>
    <mergeCell ref="B19:M19"/>
    <mergeCell ref="B23:M23"/>
    <mergeCell ref="B24:M24"/>
    <mergeCell ref="B28:M28"/>
    <mergeCell ref="B29:M29"/>
    <mergeCell ref="B33:M33"/>
    <mergeCell ref="L2:P2"/>
    <mergeCell ref="B3:M3"/>
    <mergeCell ref="B4:M4"/>
    <mergeCell ref="A7:A9"/>
    <mergeCell ref="B14:L14"/>
    <mergeCell ref="B18:M18"/>
  </mergeCells>
  <printOptions/>
  <pageMargins left="0.7" right="0.7" top="0.75" bottom="0.75" header="0.3" footer="0.3"/>
  <pageSetup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B1">
      <selection activeCell="K2" sqref="K2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6384" width="9.140625" style="1" customWidth="1"/>
  </cols>
  <sheetData>
    <row r="1" ht="20.25">
      <c r="B1" s="105"/>
    </row>
    <row r="2" spans="12:16" ht="92.25" customHeight="1">
      <c r="L2" s="261" t="s">
        <v>187</v>
      </c>
      <c r="M2" s="262"/>
      <c r="N2" s="262"/>
      <c r="O2" s="262"/>
      <c r="P2" s="262"/>
    </row>
    <row r="3" spans="2:13" ht="18.75">
      <c r="B3" s="263" t="s">
        <v>178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98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</row>
    <row r="7" spans="1:16" s="25" customFormat="1" ht="15" customHeight="1">
      <c r="A7" s="264" t="s">
        <v>99</v>
      </c>
      <c r="B7" s="19" t="s">
        <v>100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s="25" customFormat="1" ht="15" customHeight="1">
      <c r="A8" s="265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92"/>
      <c r="N8" s="23"/>
      <c r="O8" s="24"/>
      <c r="P8" s="24"/>
    </row>
    <row r="9" spans="1:16" s="25" customFormat="1" ht="15" customHeight="1">
      <c r="A9" s="265"/>
      <c r="B9" s="28" t="s">
        <v>17</v>
      </c>
      <c r="C9" s="29"/>
      <c r="D9" s="27"/>
      <c r="E9" s="27"/>
      <c r="F9" s="27"/>
      <c r="G9" s="27"/>
      <c r="H9" s="27"/>
      <c r="I9" s="27"/>
      <c r="J9" s="27"/>
      <c r="K9" s="27"/>
      <c r="L9" s="27"/>
      <c r="M9" s="92"/>
      <c r="N9" s="23"/>
      <c r="O9" s="24"/>
      <c r="P9" s="24"/>
    </row>
    <row r="10" spans="1:16" s="25" customFormat="1" ht="91.5" customHeight="1">
      <c r="A10" s="18"/>
      <c r="B10" s="30" t="s">
        <v>16</v>
      </c>
      <c r="C10" s="31" t="s">
        <v>18</v>
      </c>
      <c r="D10" s="32" t="s">
        <v>19</v>
      </c>
      <c r="E10" s="33" t="s">
        <v>20</v>
      </c>
      <c r="F10" s="34" t="s">
        <v>21</v>
      </c>
      <c r="G10" s="34">
        <v>100</v>
      </c>
      <c r="H10" s="34">
        <v>100</v>
      </c>
      <c r="I10" s="244">
        <f>H10/G10</f>
        <v>1</v>
      </c>
      <c r="J10" s="234">
        <f>I10</f>
        <v>1</v>
      </c>
      <c r="K10" s="33" t="s">
        <v>173</v>
      </c>
      <c r="L10" s="38" t="s">
        <v>22</v>
      </c>
      <c r="M10" s="234">
        <f>AVERAGE(J10:J11)</f>
        <v>1</v>
      </c>
      <c r="N10" s="229">
        <f>AVERAGE(M10:M72)</f>
        <v>1</v>
      </c>
      <c r="O10" s="231">
        <f>(J10+J15+J25+J30+J40+J50+J55+J59+J65+J71)/10</f>
        <v>1</v>
      </c>
      <c r="P10" s="231">
        <f>(J11+J16+J26+J31+J41+J51+J56+J60+J67+J72)/10</f>
        <v>1</v>
      </c>
    </row>
    <row r="11" spans="1:16" ht="33" customHeight="1">
      <c r="A11" s="39"/>
      <c r="B11" s="40"/>
      <c r="C11" s="41"/>
      <c r="D11" s="30" t="s">
        <v>23</v>
      </c>
      <c r="E11" s="37" t="s">
        <v>24</v>
      </c>
      <c r="F11" s="34" t="s">
        <v>25</v>
      </c>
      <c r="G11" s="34">
        <v>256</v>
      </c>
      <c r="H11" s="34">
        <v>256</v>
      </c>
      <c r="I11" s="244">
        <f>H11/G11</f>
        <v>1</v>
      </c>
      <c r="J11" s="234">
        <f>AVERAGE(I11:I12)</f>
        <v>1</v>
      </c>
      <c r="K11" s="33" t="s">
        <v>101</v>
      </c>
      <c r="L11" s="38" t="s">
        <v>22</v>
      </c>
      <c r="M11" s="65"/>
      <c r="N11" s="93"/>
      <c r="O11" s="94"/>
      <c r="P11" s="42"/>
    </row>
    <row r="12" spans="1:16" ht="49.5" customHeight="1">
      <c r="A12" s="39"/>
      <c r="B12" s="43"/>
      <c r="C12" s="44"/>
      <c r="D12" s="43"/>
      <c r="E12" s="33" t="s">
        <v>26</v>
      </c>
      <c r="F12" s="34" t="s">
        <v>25</v>
      </c>
      <c r="G12" s="34">
        <v>55</v>
      </c>
      <c r="H12" s="34">
        <v>55</v>
      </c>
      <c r="I12" s="244">
        <f>H12/G12</f>
        <v>1</v>
      </c>
      <c r="J12" s="245"/>
      <c r="K12" s="33" t="s">
        <v>173</v>
      </c>
      <c r="L12" s="38" t="s">
        <v>22</v>
      </c>
      <c r="M12" s="45"/>
      <c r="N12" s="95"/>
      <c r="P12" s="42"/>
    </row>
    <row r="13" spans="1:16" ht="15.75" customHeight="1">
      <c r="A13" s="39"/>
      <c r="B13" s="46" t="s">
        <v>16</v>
      </c>
      <c r="C13" s="44"/>
      <c r="D13" s="43"/>
      <c r="E13" s="37"/>
      <c r="F13" s="34"/>
      <c r="G13" s="47"/>
      <c r="H13" s="47"/>
      <c r="I13" s="48"/>
      <c r="J13" s="48"/>
      <c r="K13" s="48"/>
      <c r="L13" s="48"/>
      <c r="M13" s="52"/>
      <c r="N13" s="95"/>
      <c r="P13" s="42"/>
    </row>
    <row r="14" spans="1:16" ht="16.5" customHeight="1">
      <c r="A14" s="39"/>
      <c r="B14" s="266" t="s">
        <v>27</v>
      </c>
      <c r="C14" s="267"/>
      <c r="D14" s="268"/>
      <c r="E14" s="268"/>
      <c r="F14" s="268"/>
      <c r="G14" s="268"/>
      <c r="H14" s="268"/>
      <c r="I14" s="268"/>
      <c r="J14" s="268"/>
      <c r="K14" s="268"/>
      <c r="L14" s="269"/>
      <c r="M14" s="49"/>
      <c r="N14" s="95"/>
      <c r="P14" s="42"/>
    </row>
    <row r="15" spans="1:16" ht="98.25" customHeight="1">
      <c r="A15" s="39"/>
      <c r="B15" s="30" t="s">
        <v>16</v>
      </c>
      <c r="C15" s="31" t="s">
        <v>18</v>
      </c>
      <c r="D15" s="32" t="s">
        <v>19</v>
      </c>
      <c r="E15" s="33" t="s">
        <v>20</v>
      </c>
      <c r="F15" s="34" t="s">
        <v>21</v>
      </c>
      <c r="G15" s="37">
        <v>100</v>
      </c>
      <c r="H15" s="37">
        <v>100</v>
      </c>
      <c r="I15" s="244">
        <f>H15/G15</f>
        <v>1</v>
      </c>
      <c r="J15" s="234">
        <f>I15</f>
        <v>1</v>
      </c>
      <c r="K15" s="37"/>
      <c r="L15" s="38" t="s">
        <v>22</v>
      </c>
      <c r="M15" s="234">
        <f>AVERAGE(J15:J16)</f>
        <v>1</v>
      </c>
      <c r="N15" s="95"/>
      <c r="P15" s="42"/>
    </row>
    <row r="16" spans="1:16" ht="24.75" customHeight="1">
      <c r="A16" s="39"/>
      <c r="B16" s="40"/>
      <c r="C16" s="41"/>
      <c r="D16" s="30" t="s">
        <v>23</v>
      </c>
      <c r="E16" s="37" t="s">
        <v>24</v>
      </c>
      <c r="F16" s="34" t="s">
        <v>25</v>
      </c>
      <c r="G16" s="37">
        <v>3</v>
      </c>
      <c r="H16" s="37">
        <v>3</v>
      </c>
      <c r="I16" s="244">
        <f>H16/G16</f>
        <v>1</v>
      </c>
      <c r="J16" s="234">
        <f>AVERAGE(I16:I17)</f>
        <v>1</v>
      </c>
      <c r="K16" s="37" t="s">
        <v>102</v>
      </c>
      <c r="L16" s="38" t="s">
        <v>22</v>
      </c>
      <c r="M16" s="65"/>
      <c r="N16" s="95"/>
      <c r="P16" s="42"/>
    </row>
    <row r="17" spans="1:16" ht="52.5" customHeight="1">
      <c r="A17" s="39"/>
      <c r="B17" s="43"/>
      <c r="C17" s="51"/>
      <c r="D17" s="52"/>
      <c r="E17" s="33" t="s">
        <v>26</v>
      </c>
      <c r="F17" s="34" t="s">
        <v>25</v>
      </c>
      <c r="G17" s="37">
        <v>2</v>
      </c>
      <c r="H17" s="37">
        <v>2</v>
      </c>
      <c r="I17" s="244">
        <v>1</v>
      </c>
      <c r="J17" s="245"/>
      <c r="K17" s="37"/>
      <c r="L17" s="38" t="s">
        <v>22</v>
      </c>
      <c r="M17" s="45"/>
      <c r="N17" s="95"/>
      <c r="P17" s="42"/>
    </row>
    <row r="18" spans="1:16" ht="18" customHeight="1">
      <c r="A18" s="39"/>
      <c r="B18" s="26" t="s">
        <v>16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92"/>
      <c r="N18" s="23"/>
      <c r="P18" s="42"/>
    </row>
    <row r="19" spans="1:16" ht="15.75" customHeight="1">
      <c r="A19" s="39"/>
      <c r="B19" s="266" t="s">
        <v>27</v>
      </c>
      <c r="C19" s="267"/>
      <c r="D19" s="268"/>
      <c r="E19" s="268"/>
      <c r="F19" s="268"/>
      <c r="G19" s="268"/>
      <c r="H19" s="268"/>
      <c r="I19" s="268"/>
      <c r="J19" s="268"/>
      <c r="K19" s="268"/>
      <c r="L19" s="269"/>
      <c r="M19" s="92"/>
      <c r="N19" s="23"/>
      <c r="P19" s="42"/>
    </row>
    <row r="20" spans="1:16" ht="79.5" customHeight="1">
      <c r="A20" s="39"/>
      <c r="B20" s="30" t="s">
        <v>182</v>
      </c>
      <c r="C20" s="31" t="s">
        <v>18</v>
      </c>
      <c r="D20" s="32" t="s">
        <v>19</v>
      </c>
      <c r="E20" s="33" t="s">
        <v>20</v>
      </c>
      <c r="F20" s="34" t="s">
        <v>21</v>
      </c>
      <c r="G20" s="34">
        <v>100</v>
      </c>
      <c r="H20" s="34">
        <v>100</v>
      </c>
      <c r="I20" s="35">
        <f>H20/G20</f>
        <v>1</v>
      </c>
      <c r="J20" s="36">
        <f>I20</f>
        <v>1</v>
      </c>
      <c r="K20" s="33"/>
      <c r="L20" s="38" t="s">
        <v>22</v>
      </c>
      <c r="M20" s="234">
        <f>AVERAGE(J20:J21)</f>
        <v>1</v>
      </c>
      <c r="N20" s="229"/>
      <c r="P20" s="42"/>
    </row>
    <row r="21" spans="1:16" ht="52.5" customHeight="1">
      <c r="A21" s="39"/>
      <c r="B21" s="40"/>
      <c r="C21" s="41"/>
      <c r="D21" s="30" t="s">
        <v>23</v>
      </c>
      <c r="E21" s="37" t="s">
        <v>24</v>
      </c>
      <c r="F21" s="34" t="s">
        <v>25</v>
      </c>
      <c r="G21" s="34">
        <v>3</v>
      </c>
      <c r="H21" s="34">
        <v>3</v>
      </c>
      <c r="I21" s="35">
        <f>H21/G21</f>
        <v>1</v>
      </c>
      <c r="J21" s="36">
        <f>AVERAGE(I21:I22)</f>
        <v>1</v>
      </c>
      <c r="K21" s="33"/>
      <c r="L21" s="38" t="s">
        <v>22</v>
      </c>
      <c r="M21" s="65"/>
      <c r="N21" s="93"/>
      <c r="O21" s="42"/>
      <c r="P21" s="42"/>
    </row>
    <row r="22" spans="1:16" ht="52.5" customHeight="1">
      <c r="A22" s="39"/>
      <c r="B22" s="43"/>
      <c r="C22" s="44"/>
      <c r="D22" s="43"/>
      <c r="E22" s="33" t="s">
        <v>26</v>
      </c>
      <c r="F22" s="34" t="s">
        <v>25</v>
      </c>
      <c r="G22" s="34">
        <v>1</v>
      </c>
      <c r="H22" s="34">
        <v>1</v>
      </c>
      <c r="I22" s="35">
        <v>1</v>
      </c>
      <c r="J22" s="45"/>
      <c r="K22" s="33"/>
      <c r="L22" s="38" t="s">
        <v>22</v>
      </c>
      <c r="M22" s="45"/>
      <c r="N22" s="95"/>
      <c r="P22" s="42"/>
    </row>
    <row r="23" spans="1:16" ht="16.5" customHeight="1">
      <c r="A23" s="39"/>
      <c r="B23" s="276" t="s">
        <v>28</v>
      </c>
      <c r="C23" s="277"/>
      <c r="D23" s="277"/>
      <c r="E23" s="277"/>
      <c r="F23" s="277"/>
      <c r="G23" s="277"/>
      <c r="H23" s="277"/>
      <c r="I23" s="253"/>
      <c r="J23" s="253"/>
      <c r="K23" s="253"/>
      <c r="L23" s="253"/>
      <c r="M23" s="254"/>
      <c r="N23" s="95"/>
      <c r="P23" s="42"/>
    </row>
    <row r="24" spans="1:16" ht="30.75" customHeight="1">
      <c r="A24" s="39"/>
      <c r="B24" s="276" t="s">
        <v>17</v>
      </c>
      <c r="C24" s="277"/>
      <c r="D24" s="277"/>
      <c r="E24" s="277"/>
      <c r="F24" s="277"/>
      <c r="G24" s="277"/>
      <c r="H24" s="277"/>
      <c r="I24" s="27"/>
      <c r="J24" s="27"/>
      <c r="K24" s="27"/>
      <c r="L24" s="27"/>
      <c r="M24" s="92"/>
      <c r="N24" s="95"/>
      <c r="P24" s="42"/>
    </row>
    <row r="25" spans="1:16" ht="89.25" customHeight="1">
      <c r="A25" s="39"/>
      <c r="B25" s="55" t="s">
        <v>28</v>
      </c>
      <c r="C25" s="56" t="s">
        <v>18</v>
      </c>
      <c r="D25" s="33" t="s">
        <v>19</v>
      </c>
      <c r="E25" s="33" t="s">
        <v>29</v>
      </c>
      <c r="F25" s="34" t="s">
        <v>21</v>
      </c>
      <c r="G25" s="34">
        <v>100</v>
      </c>
      <c r="H25" s="34">
        <v>100</v>
      </c>
      <c r="I25" s="244">
        <f>H25/G25</f>
        <v>1</v>
      </c>
      <c r="J25" s="234">
        <f>I25</f>
        <v>1</v>
      </c>
      <c r="K25" s="37" t="s">
        <v>103</v>
      </c>
      <c r="L25" s="38" t="s">
        <v>22</v>
      </c>
      <c r="M25" s="234">
        <f>AVERAGE(J25:J26)</f>
        <v>1</v>
      </c>
      <c r="N25" s="95"/>
      <c r="P25" s="42"/>
    </row>
    <row r="26" spans="1:16" ht="30" customHeight="1">
      <c r="A26" s="39"/>
      <c r="B26" s="57"/>
      <c r="C26" s="41"/>
      <c r="D26" s="32" t="s">
        <v>23</v>
      </c>
      <c r="E26" s="37" t="s">
        <v>24</v>
      </c>
      <c r="F26" s="34" t="s">
        <v>25</v>
      </c>
      <c r="G26" s="34">
        <v>275</v>
      </c>
      <c r="H26" s="34">
        <v>275</v>
      </c>
      <c r="I26" s="244">
        <f>H26/G26</f>
        <v>1</v>
      </c>
      <c r="J26" s="234">
        <f>AVERAGE(I26:I27)</f>
        <v>1</v>
      </c>
      <c r="K26" s="37" t="s">
        <v>101</v>
      </c>
      <c r="L26" s="38" t="s">
        <v>22</v>
      </c>
      <c r="M26" s="65"/>
      <c r="N26" s="95"/>
      <c r="P26" s="42"/>
    </row>
    <row r="27" spans="1:16" ht="51.75" customHeight="1">
      <c r="A27" s="39"/>
      <c r="B27" s="54"/>
      <c r="C27" s="58"/>
      <c r="D27" s="43"/>
      <c r="E27" s="33" t="s">
        <v>30</v>
      </c>
      <c r="F27" s="34" t="s">
        <v>25</v>
      </c>
      <c r="G27" s="37">
        <v>54</v>
      </c>
      <c r="H27" s="37">
        <v>54</v>
      </c>
      <c r="I27" s="244">
        <f>H27/G27</f>
        <v>1</v>
      </c>
      <c r="J27" s="245"/>
      <c r="K27" s="37" t="s">
        <v>103</v>
      </c>
      <c r="L27" s="38" t="s">
        <v>22</v>
      </c>
      <c r="M27" s="45"/>
      <c r="N27" s="95"/>
      <c r="P27" s="42"/>
    </row>
    <row r="28" spans="1:16" ht="18" customHeight="1">
      <c r="A28" s="39"/>
      <c r="B28" s="276" t="s">
        <v>28</v>
      </c>
      <c r="C28" s="277"/>
      <c r="D28" s="277"/>
      <c r="E28" s="277"/>
      <c r="F28" s="277"/>
      <c r="G28" s="277"/>
      <c r="H28" s="277"/>
      <c r="I28" s="27"/>
      <c r="J28" s="27"/>
      <c r="K28" s="27"/>
      <c r="L28" s="27"/>
      <c r="M28" s="92"/>
      <c r="N28" s="95"/>
      <c r="P28" s="42"/>
    </row>
    <row r="29" spans="1:16" ht="18" customHeight="1">
      <c r="A29" s="39"/>
      <c r="B29" s="276" t="s">
        <v>27</v>
      </c>
      <c r="C29" s="277"/>
      <c r="D29" s="277"/>
      <c r="E29" s="277"/>
      <c r="F29" s="277"/>
      <c r="G29" s="277"/>
      <c r="H29" s="277"/>
      <c r="I29" s="27"/>
      <c r="J29" s="27"/>
      <c r="K29" s="27"/>
      <c r="L29" s="27"/>
      <c r="M29" s="92"/>
      <c r="N29" s="95"/>
      <c r="P29" s="42"/>
    </row>
    <row r="30" spans="1:16" ht="96.75" customHeight="1">
      <c r="A30" s="39"/>
      <c r="B30" s="30" t="s">
        <v>28</v>
      </c>
      <c r="C30" s="31" t="s">
        <v>18</v>
      </c>
      <c r="D30" s="32" t="s">
        <v>19</v>
      </c>
      <c r="E30" s="33" t="s">
        <v>56</v>
      </c>
      <c r="F30" s="34" t="s">
        <v>21</v>
      </c>
      <c r="G30" s="34">
        <v>100</v>
      </c>
      <c r="H30" s="34">
        <v>100</v>
      </c>
      <c r="I30" s="244">
        <f>H30/G30</f>
        <v>1</v>
      </c>
      <c r="J30" s="234">
        <f>I30</f>
        <v>1</v>
      </c>
      <c r="K30" s="37"/>
      <c r="L30" s="38" t="s">
        <v>22</v>
      </c>
      <c r="M30" s="234">
        <f>AVERAGE(J30:J31)</f>
        <v>1</v>
      </c>
      <c r="N30" s="95"/>
      <c r="P30" s="42"/>
    </row>
    <row r="31" spans="1:16" ht="33" customHeight="1">
      <c r="A31" s="39"/>
      <c r="B31" s="40"/>
      <c r="C31" s="41"/>
      <c r="D31" s="30" t="s">
        <v>23</v>
      </c>
      <c r="E31" s="37" t="s">
        <v>24</v>
      </c>
      <c r="F31" s="34" t="s">
        <v>25</v>
      </c>
      <c r="G31" s="34">
        <v>2</v>
      </c>
      <c r="H31" s="34">
        <v>2</v>
      </c>
      <c r="I31" s="244">
        <v>1</v>
      </c>
      <c r="J31" s="234">
        <f>AVERAGE(I31:I32)</f>
        <v>1</v>
      </c>
      <c r="K31" s="37"/>
      <c r="L31" s="38" t="s">
        <v>22</v>
      </c>
      <c r="M31" s="65"/>
      <c r="N31" s="95"/>
      <c r="P31" s="42"/>
    </row>
    <row r="32" spans="1:16" ht="56.25" customHeight="1">
      <c r="A32" s="39"/>
      <c r="B32" s="43"/>
      <c r="C32" s="44"/>
      <c r="D32" s="52"/>
      <c r="E32" s="33" t="s">
        <v>30</v>
      </c>
      <c r="F32" s="34" t="s">
        <v>25</v>
      </c>
      <c r="G32" s="37">
        <v>0</v>
      </c>
      <c r="H32" s="37">
        <v>0</v>
      </c>
      <c r="I32" s="244">
        <v>1</v>
      </c>
      <c r="J32" s="245"/>
      <c r="K32" s="37"/>
      <c r="L32" s="38" t="s">
        <v>22</v>
      </c>
      <c r="M32" s="45"/>
      <c r="N32" s="95"/>
      <c r="P32" s="42"/>
    </row>
    <row r="33" spans="1:16" ht="18" customHeight="1">
      <c r="A33" s="39"/>
      <c r="B33" s="26" t="s">
        <v>28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92"/>
      <c r="N33" s="95"/>
      <c r="P33" s="42"/>
    </row>
    <row r="34" spans="1:16" ht="15.75" customHeight="1">
      <c r="A34" s="39"/>
      <c r="B34" s="266" t="s">
        <v>27</v>
      </c>
      <c r="C34" s="267"/>
      <c r="D34" s="268"/>
      <c r="E34" s="268"/>
      <c r="F34" s="268"/>
      <c r="G34" s="268"/>
      <c r="H34" s="268"/>
      <c r="I34" s="268"/>
      <c r="J34" s="268"/>
      <c r="K34" s="268"/>
      <c r="L34" s="269"/>
      <c r="M34" s="92"/>
      <c r="N34" s="95"/>
      <c r="P34" s="42"/>
    </row>
    <row r="35" spans="1:16" ht="93.75" customHeight="1">
      <c r="A35" s="39"/>
      <c r="B35" s="30" t="s">
        <v>184</v>
      </c>
      <c r="C35" s="31" t="s">
        <v>18</v>
      </c>
      <c r="D35" s="32" t="s">
        <v>19</v>
      </c>
      <c r="E35" s="33" t="s">
        <v>20</v>
      </c>
      <c r="F35" s="34" t="s">
        <v>21</v>
      </c>
      <c r="G35" s="34">
        <v>100</v>
      </c>
      <c r="H35" s="34">
        <v>100</v>
      </c>
      <c r="I35" s="35">
        <f>H35/G35</f>
        <v>1</v>
      </c>
      <c r="J35" s="36">
        <f>I35</f>
        <v>1</v>
      </c>
      <c r="K35" s="33"/>
      <c r="L35" s="38" t="s">
        <v>22</v>
      </c>
      <c r="M35" s="234">
        <f>AVERAGE(J35:J36)</f>
        <v>1</v>
      </c>
      <c r="N35" s="95"/>
      <c r="P35" s="42"/>
    </row>
    <row r="36" spans="1:16" ht="56.25" customHeight="1">
      <c r="A36" s="39"/>
      <c r="B36" s="40"/>
      <c r="C36" s="41"/>
      <c r="D36" s="30" t="s">
        <v>23</v>
      </c>
      <c r="E36" s="37" t="s">
        <v>24</v>
      </c>
      <c r="F36" s="34" t="s">
        <v>25</v>
      </c>
      <c r="G36" s="34">
        <v>1</v>
      </c>
      <c r="H36" s="34">
        <v>1</v>
      </c>
      <c r="I36" s="35">
        <f>H36/G36</f>
        <v>1</v>
      </c>
      <c r="J36" s="36">
        <f>AVERAGE(I36:I37)</f>
        <v>1</v>
      </c>
      <c r="K36" s="33"/>
      <c r="L36" s="38" t="s">
        <v>22</v>
      </c>
      <c r="M36" s="65"/>
      <c r="N36" s="95"/>
      <c r="P36" s="42"/>
    </row>
    <row r="37" spans="1:16" ht="56.25" customHeight="1">
      <c r="A37" s="39"/>
      <c r="B37" s="43"/>
      <c r="C37" s="44"/>
      <c r="D37" s="43"/>
      <c r="E37" s="33" t="s">
        <v>26</v>
      </c>
      <c r="F37" s="34" t="s">
        <v>25</v>
      </c>
      <c r="G37" s="34">
        <v>0</v>
      </c>
      <c r="H37" s="34">
        <v>0</v>
      </c>
      <c r="I37" s="35">
        <v>1</v>
      </c>
      <c r="J37" s="45"/>
      <c r="K37" s="33"/>
      <c r="L37" s="38" t="s">
        <v>22</v>
      </c>
      <c r="M37" s="45"/>
      <c r="N37" s="95"/>
      <c r="P37" s="42"/>
    </row>
    <row r="38" spans="1:16" ht="20.25" customHeight="1">
      <c r="A38" s="39"/>
      <c r="B38" s="276" t="s">
        <v>31</v>
      </c>
      <c r="C38" s="277"/>
      <c r="D38" s="277"/>
      <c r="E38" s="277"/>
      <c r="F38" s="277"/>
      <c r="G38" s="277"/>
      <c r="H38" s="277"/>
      <c r="I38" s="27"/>
      <c r="J38" s="27"/>
      <c r="K38" s="27"/>
      <c r="L38" s="27"/>
      <c r="M38" s="92"/>
      <c r="N38" s="95"/>
      <c r="P38" s="42"/>
    </row>
    <row r="39" spans="1:16" ht="32.25" customHeight="1">
      <c r="A39" s="39"/>
      <c r="B39" s="276" t="s">
        <v>17</v>
      </c>
      <c r="C39" s="277"/>
      <c r="D39" s="277"/>
      <c r="E39" s="277"/>
      <c r="F39" s="277"/>
      <c r="G39" s="277"/>
      <c r="H39" s="277"/>
      <c r="I39" s="27"/>
      <c r="J39" s="27"/>
      <c r="K39" s="27"/>
      <c r="L39" s="27"/>
      <c r="M39" s="92"/>
      <c r="N39" s="95"/>
      <c r="P39" s="42"/>
    </row>
    <row r="40" spans="1:16" ht="83.25" customHeight="1">
      <c r="A40" s="39"/>
      <c r="B40" s="30" t="s">
        <v>32</v>
      </c>
      <c r="C40" s="56" t="s">
        <v>18</v>
      </c>
      <c r="D40" s="37" t="s">
        <v>19</v>
      </c>
      <c r="E40" s="33" t="s">
        <v>33</v>
      </c>
      <c r="F40" s="34" t="s">
        <v>21</v>
      </c>
      <c r="G40" s="34">
        <v>100</v>
      </c>
      <c r="H40" s="34">
        <v>100</v>
      </c>
      <c r="I40" s="244">
        <f>H40/G40</f>
        <v>1</v>
      </c>
      <c r="J40" s="234">
        <f>I40</f>
        <v>1</v>
      </c>
      <c r="K40" s="37"/>
      <c r="L40" s="38" t="s">
        <v>22</v>
      </c>
      <c r="M40" s="234">
        <f>AVERAGE(J40:J41)</f>
        <v>1</v>
      </c>
      <c r="N40" s="95"/>
      <c r="P40" s="42"/>
    </row>
    <row r="41" spans="1:16" ht="33" customHeight="1">
      <c r="A41" s="39"/>
      <c r="B41" s="30"/>
      <c r="C41" s="56"/>
      <c r="D41" s="30" t="s">
        <v>23</v>
      </c>
      <c r="E41" s="37" t="s">
        <v>24</v>
      </c>
      <c r="F41" s="34" t="s">
        <v>25</v>
      </c>
      <c r="G41" s="34">
        <v>55</v>
      </c>
      <c r="H41" s="34">
        <v>55</v>
      </c>
      <c r="I41" s="244">
        <f>H41/G41</f>
        <v>1</v>
      </c>
      <c r="J41" s="234">
        <f>AVERAGE(I41:I42)</f>
        <v>1</v>
      </c>
      <c r="K41" s="37"/>
      <c r="L41" s="38" t="s">
        <v>22</v>
      </c>
      <c r="M41" s="65"/>
      <c r="N41" s="95"/>
      <c r="P41" s="42"/>
    </row>
    <row r="42" spans="1:16" ht="62.25" customHeight="1">
      <c r="A42" s="39"/>
      <c r="B42" s="43"/>
      <c r="C42" s="51"/>
      <c r="D42" s="52"/>
      <c r="E42" s="33" t="s">
        <v>34</v>
      </c>
      <c r="F42" s="34" t="s">
        <v>25</v>
      </c>
      <c r="G42" s="34">
        <v>26</v>
      </c>
      <c r="H42" s="34">
        <v>26</v>
      </c>
      <c r="I42" s="244">
        <f>H42/G42</f>
        <v>1</v>
      </c>
      <c r="J42" s="245"/>
      <c r="K42" s="37" t="s">
        <v>157</v>
      </c>
      <c r="L42" s="38" t="s">
        <v>22</v>
      </c>
      <c r="M42" s="45"/>
      <c r="N42" s="95"/>
      <c r="P42" s="42"/>
    </row>
    <row r="43" spans="1:16" ht="16.5" customHeight="1">
      <c r="A43" s="39"/>
      <c r="B43" s="26" t="s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92"/>
      <c r="N43" s="95"/>
      <c r="P43" s="42"/>
    </row>
    <row r="44" spans="1:16" ht="17.25" customHeight="1">
      <c r="A44" s="39"/>
      <c r="B44" s="266" t="s">
        <v>27</v>
      </c>
      <c r="C44" s="267"/>
      <c r="D44" s="268"/>
      <c r="E44" s="268"/>
      <c r="F44" s="268"/>
      <c r="G44" s="268"/>
      <c r="H44" s="268"/>
      <c r="I44" s="268"/>
      <c r="J44" s="268"/>
      <c r="K44" s="268"/>
      <c r="L44" s="269"/>
      <c r="M44" s="92"/>
      <c r="N44" s="95"/>
      <c r="P44" s="42"/>
    </row>
    <row r="45" spans="1:16" ht="62.25" customHeight="1">
      <c r="A45" s="39"/>
      <c r="B45" s="30" t="s">
        <v>31</v>
      </c>
      <c r="C45" s="31" t="s">
        <v>18</v>
      </c>
      <c r="D45" s="32" t="s">
        <v>19</v>
      </c>
      <c r="E45" s="33" t="s">
        <v>20</v>
      </c>
      <c r="F45" s="34" t="s">
        <v>21</v>
      </c>
      <c r="G45" s="34">
        <v>100</v>
      </c>
      <c r="H45" s="34">
        <v>100</v>
      </c>
      <c r="I45" s="35">
        <f>H45/G45</f>
        <v>1</v>
      </c>
      <c r="J45" s="36">
        <f>I45</f>
        <v>1</v>
      </c>
      <c r="K45" s="33"/>
      <c r="L45" s="38" t="s">
        <v>22</v>
      </c>
      <c r="M45" s="234">
        <f>AVERAGE(J45:J46)</f>
        <v>1</v>
      </c>
      <c r="N45" s="95"/>
      <c r="P45" s="42"/>
    </row>
    <row r="46" spans="1:16" ht="62.25" customHeight="1">
      <c r="A46" s="39"/>
      <c r="B46" s="40"/>
      <c r="C46" s="41"/>
      <c r="D46" s="30" t="s">
        <v>23</v>
      </c>
      <c r="E46" s="37" t="s">
        <v>24</v>
      </c>
      <c r="F46" s="34" t="s">
        <v>25</v>
      </c>
      <c r="G46" s="34">
        <v>2</v>
      </c>
      <c r="H46" s="34">
        <v>2</v>
      </c>
      <c r="I46" s="35">
        <f>H46/G46</f>
        <v>1</v>
      </c>
      <c r="J46" s="36">
        <f>AVERAGE(I46:I47)</f>
        <v>1</v>
      </c>
      <c r="K46" s="33"/>
      <c r="L46" s="38" t="s">
        <v>22</v>
      </c>
      <c r="M46" s="65"/>
      <c r="N46" s="95"/>
      <c r="P46" s="42"/>
    </row>
    <row r="47" spans="1:16" ht="62.25" customHeight="1">
      <c r="A47" s="39"/>
      <c r="B47" s="43"/>
      <c r="C47" s="44"/>
      <c r="D47" s="43"/>
      <c r="E47" s="33" t="s">
        <v>26</v>
      </c>
      <c r="F47" s="34" t="s">
        <v>25</v>
      </c>
      <c r="G47" s="34">
        <v>1</v>
      </c>
      <c r="H47" s="34">
        <v>1</v>
      </c>
      <c r="I47" s="35">
        <v>1</v>
      </c>
      <c r="J47" s="45"/>
      <c r="K47" s="33"/>
      <c r="L47" s="38" t="s">
        <v>22</v>
      </c>
      <c r="M47" s="45"/>
      <c r="N47" s="95"/>
      <c r="P47" s="42"/>
    </row>
    <row r="48" spans="1:16" ht="15.75" customHeight="1">
      <c r="A48" s="39"/>
      <c r="B48" s="276" t="s">
        <v>35</v>
      </c>
      <c r="C48" s="277"/>
      <c r="D48" s="277"/>
      <c r="E48" s="277"/>
      <c r="F48" s="277"/>
      <c r="G48" s="277"/>
      <c r="H48" s="277"/>
      <c r="I48" s="27"/>
      <c r="J48" s="27"/>
      <c r="K48" s="27"/>
      <c r="L48" s="27"/>
      <c r="M48" s="92"/>
      <c r="N48" s="95"/>
      <c r="P48" s="42"/>
    </row>
    <row r="49" spans="1:16" ht="15.75" customHeight="1">
      <c r="A49" s="39"/>
      <c r="B49" s="276" t="s">
        <v>36</v>
      </c>
      <c r="C49" s="277"/>
      <c r="D49" s="277"/>
      <c r="E49" s="277"/>
      <c r="F49" s="277"/>
      <c r="G49" s="277"/>
      <c r="H49" s="277"/>
      <c r="I49" s="27"/>
      <c r="J49" s="27"/>
      <c r="K49" s="27"/>
      <c r="L49" s="27"/>
      <c r="M49" s="92"/>
      <c r="N49" s="95"/>
      <c r="P49" s="42"/>
    </row>
    <row r="50" spans="1:16" ht="49.5" customHeight="1">
      <c r="A50" s="39"/>
      <c r="B50" s="53" t="s">
        <v>35</v>
      </c>
      <c r="C50" s="56" t="s">
        <v>18</v>
      </c>
      <c r="D50" s="37" t="s">
        <v>19</v>
      </c>
      <c r="E50" s="59" t="s">
        <v>37</v>
      </c>
      <c r="F50" s="34" t="s">
        <v>21</v>
      </c>
      <c r="G50" s="40">
        <v>100</v>
      </c>
      <c r="H50" s="43">
        <v>100</v>
      </c>
      <c r="I50" s="244">
        <f>H50/G50</f>
        <v>1</v>
      </c>
      <c r="J50" s="227">
        <f>I50</f>
        <v>1</v>
      </c>
      <c r="K50" s="37"/>
      <c r="L50" s="37" t="s">
        <v>38</v>
      </c>
      <c r="M50" s="234">
        <f>AVERAGE(J50:J51)</f>
        <v>1</v>
      </c>
      <c r="N50" s="95"/>
      <c r="P50" s="42"/>
    </row>
    <row r="51" spans="1:16" ht="27" customHeight="1">
      <c r="A51" s="39"/>
      <c r="B51" s="61"/>
      <c r="C51" s="62"/>
      <c r="D51" s="32" t="s">
        <v>23</v>
      </c>
      <c r="E51" s="37" t="s">
        <v>39</v>
      </c>
      <c r="F51" s="63" t="s">
        <v>25</v>
      </c>
      <c r="G51" s="64">
        <v>200</v>
      </c>
      <c r="H51" s="64">
        <v>200</v>
      </c>
      <c r="I51" s="244">
        <f>H51/G51</f>
        <v>1</v>
      </c>
      <c r="J51" s="246">
        <f>AVERAGE(I51:I53)</f>
        <v>1</v>
      </c>
      <c r="K51" s="37"/>
      <c r="L51" s="38" t="s">
        <v>22</v>
      </c>
      <c r="M51" s="65"/>
      <c r="N51" s="95"/>
      <c r="P51" s="42"/>
    </row>
    <row r="52" spans="1:16" ht="42" customHeight="1">
      <c r="A52" s="39"/>
      <c r="B52" s="61"/>
      <c r="C52" s="62"/>
      <c r="D52" s="66"/>
      <c r="E52" s="33" t="s">
        <v>40</v>
      </c>
      <c r="F52" s="38" t="s">
        <v>41</v>
      </c>
      <c r="G52" s="64">
        <v>4200</v>
      </c>
      <c r="H52" s="64">
        <v>4200</v>
      </c>
      <c r="I52" s="244">
        <f>H52/G52</f>
        <v>1</v>
      </c>
      <c r="J52" s="246"/>
      <c r="K52" s="37"/>
      <c r="L52" s="37" t="s">
        <v>38</v>
      </c>
      <c r="M52" s="65"/>
      <c r="N52" s="95"/>
      <c r="P52" s="42"/>
    </row>
    <row r="53" spans="1:16" ht="37.5" customHeight="1">
      <c r="A53" s="39"/>
      <c r="B53" s="67"/>
      <c r="C53" s="44"/>
      <c r="D53" s="68"/>
      <c r="E53" s="37" t="s">
        <v>42</v>
      </c>
      <c r="F53" s="38" t="s">
        <v>43</v>
      </c>
      <c r="G53" s="64">
        <v>25200</v>
      </c>
      <c r="H53" s="64">
        <v>25200</v>
      </c>
      <c r="I53" s="244">
        <f>H53/G53</f>
        <v>1</v>
      </c>
      <c r="J53" s="245"/>
      <c r="K53" s="37"/>
      <c r="L53" s="37" t="s">
        <v>38</v>
      </c>
      <c r="M53" s="45"/>
      <c r="N53" s="95"/>
      <c r="P53" s="42"/>
    </row>
    <row r="54" spans="1:16" ht="18.75" customHeight="1">
      <c r="A54" s="39"/>
      <c r="B54" s="69" t="s">
        <v>44</v>
      </c>
      <c r="C54" s="70"/>
      <c r="D54" s="68"/>
      <c r="E54" s="68"/>
      <c r="F54" s="70"/>
      <c r="G54" s="68"/>
      <c r="H54" s="68"/>
      <c r="I54" s="71"/>
      <c r="J54" s="72"/>
      <c r="K54" s="68"/>
      <c r="L54" s="68"/>
      <c r="M54" s="99"/>
      <c r="N54" s="95"/>
      <c r="P54" s="42"/>
    </row>
    <row r="55" spans="1:16" ht="51" customHeight="1">
      <c r="A55" s="39"/>
      <c r="B55" s="73" t="s">
        <v>44</v>
      </c>
      <c r="C55" s="56" t="s">
        <v>18</v>
      </c>
      <c r="D55" s="37" t="s">
        <v>19</v>
      </c>
      <c r="E55" s="59" t="s">
        <v>37</v>
      </c>
      <c r="F55" s="34" t="s">
        <v>21</v>
      </c>
      <c r="G55" s="43">
        <v>100</v>
      </c>
      <c r="H55" s="43">
        <v>100</v>
      </c>
      <c r="I55" s="244">
        <f>H55/G55</f>
        <v>1</v>
      </c>
      <c r="J55" s="227">
        <f>I55</f>
        <v>1</v>
      </c>
      <c r="K55" s="33"/>
      <c r="L55" s="37" t="s">
        <v>38</v>
      </c>
      <c r="M55" s="234">
        <f>AVERAGE(J55:J56)</f>
        <v>1</v>
      </c>
      <c r="N55" s="95"/>
      <c r="P55" s="42"/>
    </row>
    <row r="56" spans="1:16" ht="29.25" customHeight="1">
      <c r="A56" s="39"/>
      <c r="B56" s="74"/>
      <c r="C56" s="51"/>
      <c r="D56" s="33" t="s">
        <v>23</v>
      </c>
      <c r="E56" s="37" t="s">
        <v>24</v>
      </c>
      <c r="F56" s="34" t="s">
        <v>25</v>
      </c>
      <c r="G56" s="43">
        <v>396</v>
      </c>
      <c r="H56" s="43">
        <v>396</v>
      </c>
      <c r="I56" s="244">
        <f>H56/G56</f>
        <v>1</v>
      </c>
      <c r="J56" s="245">
        <f>I56</f>
        <v>1</v>
      </c>
      <c r="K56" s="33"/>
      <c r="L56" s="38" t="s">
        <v>22</v>
      </c>
      <c r="M56" s="245"/>
      <c r="N56" s="95"/>
      <c r="P56" s="42"/>
    </row>
    <row r="57" spans="1:16" ht="17.25" customHeight="1">
      <c r="A57" s="39"/>
      <c r="B57" s="75" t="s">
        <v>45</v>
      </c>
      <c r="C57" s="70"/>
      <c r="D57" s="68"/>
      <c r="E57" s="68"/>
      <c r="F57" s="70"/>
      <c r="G57" s="68"/>
      <c r="H57" s="68"/>
      <c r="I57" s="247"/>
      <c r="J57" s="248"/>
      <c r="K57" s="68"/>
      <c r="L57" s="68"/>
      <c r="M57" s="250"/>
      <c r="N57" s="95"/>
      <c r="P57" s="42"/>
    </row>
    <row r="58" spans="1:16" ht="15" customHeight="1">
      <c r="A58" s="39"/>
      <c r="B58" s="69" t="s">
        <v>46</v>
      </c>
      <c r="C58" s="76"/>
      <c r="D58" s="77"/>
      <c r="E58" s="68"/>
      <c r="F58" s="70"/>
      <c r="G58" s="68"/>
      <c r="H58" s="68"/>
      <c r="I58" s="247"/>
      <c r="J58" s="249"/>
      <c r="K58" s="68"/>
      <c r="L58" s="68"/>
      <c r="M58" s="250"/>
      <c r="N58" s="95"/>
      <c r="P58" s="42"/>
    </row>
    <row r="59" spans="1:16" ht="51" customHeight="1">
      <c r="A59" s="39"/>
      <c r="B59" s="79" t="s">
        <v>45</v>
      </c>
      <c r="C59" s="56" t="s">
        <v>18</v>
      </c>
      <c r="D59" s="37" t="s">
        <v>19</v>
      </c>
      <c r="E59" s="59" t="s">
        <v>37</v>
      </c>
      <c r="F59" s="34" t="s">
        <v>21</v>
      </c>
      <c r="G59" s="40">
        <v>100</v>
      </c>
      <c r="H59" s="43">
        <v>100</v>
      </c>
      <c r="I59" s="244">
        <f>H59/G59</f>
        <v>1</v>
      </c>
      <c r="J59" s="227">
        <f>I59</f>
        <v>1</v>
      </c>
      <c r="K59" s="37"/>
      <c r="L59" s="37" t="s">
        <v>38</v>
      </c>
      <c r="M59" s="234">
        <f>AVERAGE(J59:J60)</f>
        <v>1</v>
      </c>
      <c r="N59" s="95"/>
      <c r="P59" s="42"/>
    </row>
    <row r="60" spans="1:16" ht="41.25" customHeight="1">
      <c r="A60" s="39"/>
      <c r="B60" s="80"/>
      <c r="C60" s="41"/>
      <c r="D60" s="32" t="s">
        <v>23</v>
      </c>
      <c r="E60" s="37" t="s">
        <v>24</v>
      </c>
      <c r="F60" s="63" t="s">
        <v>25</v>
      </c>
      <c r="G60" s="64">
        <v>27</v>
      </c>
      <c r="H60" s="64">
        <v>27</v>
      </c>
      <c r="I60" s="244">
        <f>H60/G60</f>
        <v>1</v>
      </c>
      <c r="J60" s="246">
        <f>AVERAGE(I60:I62)</f>
        <v>1</v>
      </c>
      <c r="K60" s="37" t="s">
        <v>101</v>
      </c>
      <c r="L60" s="38" t="s">
        <v>22</v>
      </c>
      <c r="M60" s="246"/>
      <c r="N60" s="95"/>
      <c r="P60" s="42"/>
    </row>
    <row r="61" spans="1:16" ht="40.5" customHeight="1">
      <c r="A61" s="39"/>
      <c r="B61" s="80"/>
      <c r="C61" s="41"/>
      <c r="D61" s="66"/>
      <c r="E61" s="33" t="s">
        <v>40</v>
      </c>
      <c r="F61" s="38" t="s">
        <v>41</v>
      </c>
      <c r="G61" s="64">
        <v>4970</v>
      </c>
      <c r="H61" s="64">
        <v>4970</v>
      </c>
      <c r="I61" s="244">
        <f>H61/G61</f>
        <v>1</v>
      </c>
      <c r="J61" s="246"/>
      <c r="K61" s="37" t="s">
        <v>101</v>
      </c>
      <c r="L61" s="37" t="s">
        <v>38</v>
      </c>
      <c r="M61" s="246"/>
      <c r="N61" s="95"/>
      <c r="P61" s="42"/>
    </row>
    <row r="62" spans="1:16" ht="42" customHeight="1">
      <c r="A62" s="39"/>
      <c r="B62" s="81"/>
      <c r="C62" s="44"/>
      <c r="D62" s="52"/>
      <c r="E62" s="33" t="s">
        <v>42</v>
      </c>
      <c r="F62" s="38" t="s">
        <v>43</v>
      </c>
      <c r="G62" s="64">
        <v>19880</v>
      </c>
      <c r="H62" s="64">
        <v>19880</v>
      </c>
      <c r="I62" s="244">
        <f>H62/G62</f>
        <v>1</v>
      </c>
      <c r="J62" s="245"/>
      <c r="K62" s="37" t="s">
        <v>101</v>
      </c>
      <c r="L62" s="37" t="s">
        <v>38</v>
      </c>
      <c r="M62" s="245"/>
      <c r="N62" s="95"/>
      <c r="P62" s="42"/>
    </row>
    <row r="63" spans="1:16" ht="18" customHeight="1">
      <c r="A63" s="39"/>
      <c r="B63" s="82" t="s">
        <v>47</v>
      </c>
      <c r="C63" s="70"/>
      <c r="D63" s="68"/>
      <c r="E63" s="68"/>
      <c r="F63" s="70"/>
      <c r="G63" s="68"/>
      <c r="H63" s="68"/>
      <c r="I63" s="71"/>
      <c r="J63" s="71"/>
      <c r="K63" s="68"/>
      <c r="L63" s="252"/>
      <c r="M63" s="250"/>
      <c r="N63" s="95"/>
      <c r="P63" s="42"/>
    </row>
    <row r="64" spans="1:16" ht="16.5" customHeight="1">
      <c r="A64" s="39"/>
      <c r="B64" s="82" t="s">
        <v>48</v>
      </c>
      <c r="C64" s="70"/>
      <c r="D64" s="77"/>
      <c r="E64" s="68"/>
      <c r="F64" s="70"/>
      <c r="G64" s="68"/>
      <c r="H64" s="68"/>
      <c r="I64" s="71"/>
      <c r="J64" s="71"/>
      <c r="K64" s="68"/>
      <c r="L64" s="68"/>
      <c r="M64" s="250"/>
      <c r="N64" s="95"/>
      <c r="P64" s="42"/>
    </row>
    <row r="65" spans="1:16" ht="74.25" customHeight="1">
      <c r="A65" s="39"/>
      <c r="B65" s="83" t="s">
        <v>47</v>
      </c>
      <c r="C65" s="84" t="s">
        <v>18</v>
      </c>
      <c r="D65" s="30" t="s">
        <v>19</v>
      </c>
      <c r="E65" s="85" t="s">
        <v>49</v>
      </c>
      <c r="F65" s="34" t="s">
        <v>21</v>
      </c>
      <c r="G65" s="37">
        <v>100</v>
      </c>
      <c r="H65" s="37">
        <v>100</v>
      </c>
      <c r="I65" s="244">
        <f>H65/G65</f>
        <v>1</v>
      </c>
      <c r="J65" s="234">
        <f>AVERAGE(I65:I66)</f>
        <v>1</v>
      </c>
      <c r="K65" s="37"/>
      <c r="L65" s="37" t="s">
        <v>55</v>
      </c>
      <c r="M65" s="234">
        <f>AVERAGE(J65:J67)</f>
        <v>1</v>
      </c>
      <c r="N65" s="95"/>
      <c r="P65" s="42"/>
    </row>
    <row r="66" spans="1:16" ht="41.25" customHeight="1">
      <c r="A66" s="39"/>
      <c r="B66" s="86"/>
      <c r="C66" s="62"/>
      <c r="D66" s="52"/>
      <c r="E66" s="85" t="s">
        <v>50</v>
      </c>
      <c r="F66" s="34" t="s">
        <v>21</v>
      </c>
      <c r="G66" s="37">
        <v>100</v>
      </c>
      <c r="H66" s="37">
        <v>100</v>
      </c>
      <c r="I66" s="244">
        <f>H66/G66</f>
        <v>1</v>
      </c>
      <c r="J66" s="245"/>
      <c r="K66" s="37"/>
      <c r="L66" s="37" t="s">
        <v>55</v>
      </c>
      <c r="M66" s="65"/>
      <c r="N66" s="95"/>
      <c r="P66" s="42"/>
    </row>
    <row r="67" spans="1:16" ht="44.25" customHeight="1">
      <c r="A67" s="39"/>
      <c r="B67" s="86"/>
      <c r="C67" s="41"/>
      <c r="D67" s="40" t="s">
        <v>23</v>
      </c>
      <c r="E67" s="87" t="s">
        <v>51</v>
      </c>
      <c r="F67" s="34" t="s">
        <v>52</v>
      </c>
      <c r="G67" s="37">
        <v>2</v>
      </c>
      <c r="H67" s="37">
        <v>2</v>
      </c>
      <c r="I67" s="244">
        <f>H67/G67</f>
        <v>1</v>
      </c>
      <c r="J67" s="246">
        <f>AVERAGE(I67:I68)</f>
        <v>1</v>
      </c>
      <c r="K67" s="37"/>
      <c r="L67" s="37" t="s">
        <v>53</v>
      </c>
      <c r="M67" s="65"/>
      <c r="N67" s="95"/>
      <c r="P67" s="42"/>
    </row>
    <row r="68" spans="1:16" ht="51.75" customHeight="1">
      <c r="A68" s="39"/>
      <c r="B68" s="88"/>
      <c r="C68" s="44"/>
      <c r="D68" s="52"/>
      <c r="E68" s="85" t="s">
        <v>54</v>
      </c>
      <c r="F68" s="34" t="s">
        <v>52</v>
      </c>
      <c r="G68" s="37">
        <v>1400</v>
      </c>
      <c r="H68" s="37">
        <v>1400</v>
      </c>
      <c r="I68" s="244">
        <f>H68/G68</f>
        <v>1</v>
      </c>
      <c r="J68" s="245"/>
      <c r="K68" s="37"/>
      <c r="L68" s="37" t="s">
        <v>55</v>
      </c>
      <c r="M68" s="45"/>
      <c r="N68" s="95"/>
      <c r="P68" s="42"/>
    </row>
    <row r="69" spans="1:16" ht="17.25" customHeight="1">
      <c r="A69" s="39"/>
      <c r="B69" s="251" t="s">
        <v>57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00"/>
      <c r="P69" s="42"/>
    </row>
    <row r="70" spans="1:16" ht="17.25" customHeight="1">
      <c r="A70" s="39"/>
      <c r="B70" s="96" t="s">
        <v>58</v>
      </c>
      <c r="C70" s="48"/>
      <c r="D70" s="48"/>
      <c r="E70" s="48"/>
      <c r="F70" s="48"/>
      <c r="G70" s="48"/>
      <c r="H70" s="48"/>
      <c r="I70" s="48"/>
      <c r="J70" s="97"/>
      <c r="K70" s="48"/>
      <c r="L70" s="48"/>
      <c r="M70" s="98"/>
      <c r="N70" s="100"/>
      <c r="P70" s="42"/>
    </row>
    <row r="71" spans="1:16" ht="53.25" customHeight="1">
      <c r="A71" s="39"/>
      <c r="B71" s="30" t="s">
        <v>57</v>
      </c>
      <c r="C71" s="56" t="s">
        <v>18</v>
      </c>
      <c r="D71" s="37" t="s">
        <v>19</v>
      </c>
      <c r="E71" s="101" t="s">
        <v>37</v>
      </c>
      <c r="F71" s="34" t="s">
        <v>21</v>
      </c>
      <c r="G71" s="43">
        <v>100</v>
      </c>
      <c r="H71" s="43">
        <v>100</v>
      </c>
      <c r="I71" s="244">
        <f>H71/G71</f>
        <v>1</v>
      </c>
      <c r="J71" s="227">
        <f>I71</f>
        <v>1</v>
      </c>
      <c r="K71" s="37"/>
      <c r="L71" s="37" t="s">
        <v>38</v>
      </c>
      <c r="M71" s="234">
        <f>AVERAGE(J71:J72)</f>
        <v>1</v>
      </c>
      <c r="N71" s="100"/>
      <c r="P71" s="42"/>
    </row>
    <row r="72" spans="1:16" ht="52.5" customHeight="1">
      <c r="A72" s="50"/>
      <c r="B72" s="43"/>
      <c r="C72" s="51"/>
      <c r="D72" s="33" t="s">
        <v>23</v>
      </c>
      <c r="E72" s="37" t="s">
        <v>59</v>
      </c>
      <c r="F72" s="37" t="s">
        <v>60</v>
      </c>
      <c r="G72" s="102">
        <v>0</v>
      </c>
      <c r="H72" s="102">
        <v>0</v>
      </c>
      <c r="I72" s="244">
        <v>1</v>
      </c>
      <c r="J72" s="245">
        <f>I72</f>
        <v>1</v>
      </c>
      <c r="K72" s="37"/>
      <c r="L72" s="37" t="s">
        <v>38</v>
      </c>
      <c r="M72" s="45"/>
      <c r="N72" s="103"/>
      <c r="O72" s="104"/>
      <c r="P72" s="89"/>
    </row>
  </sheetData>
  <sheetProtection/>
  <mergeCells count="16">
    <mergeCell ref="B29:H29"/>
    <mergeCell ref="B38:H38"/>
    <mergeCell ref="B39:H39"/>
    <mergeCell ref="B48:H48"/>
    <mergeCell ref="B49:H49"/>
    <mergeCell ref="B24:H24"/>
    <mergeCell ref="B28:H28"/>
    <mergeCell ref="B34:L34"/>
    <mergeCell ref="B44:L44"/>
    <mergeCell ref="L2:P2"/>
    <mergeCell ref="B3:M3"/>
    <mergeCell ref="B4:M4"/>
    <mergeCell ref="A7:A9"/>
    <mergeCell ref="B14:L14"/>
    <mergeCell ref="B23:H23"/>
    <mergeCell ref="B19:L19"/>
  </mergeCells>
  <printOptions/>
  <pageMargins left="0.7" right="0.7" top="0.75" bottom="0.75" header="0.3" footer="0.3"/>
  <pageSetup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57"/>
  <sheetViews>
    <sheetView zoomScalePageLayoutView="0" workbookViewId="0" topLeftCell="A10">
      <selection activeCell="G10" sqref="G10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6384" width="9.140625" style="1" customWidth="1"/>
  </cols>
  <sheetData>
    <row r="3" spans="2:13" ht="18.75">
      <c r="B3" s="263" t="s">
        <v>183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168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</row>
    <row r="7" spans="1:16" s="25" customFormat="1" ht="15" customHeight="1">
      <c r="A7" s="264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s="25" customFormat="1" ht="15" customHeight="1">
      <c r="A8" s="265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92"/>
      <c r="N8" s="23"/>
      <c r="O8" s="24"/>
      <c r="P8" s="24"/>
    </row>
    <row r="9" spans="1:16" s="25" customFormat="1" ht="15" customHeight="1">
      <c r="A9" s="265"/>
      <c r="B9" s="28" t="s">
        <v>17</v>
      </c>
      <c r="C9" s="29"/>
      <c r="D9" s="27"/>
      <c r="E9" s="27"/>
      <c r="F9" s="27"/>
      <c r="G9" s="27"/>
      <c r="H9" s="27"/>
      <c r="I9" s="27"/>
      <c r="J9" s="27"/>
      <c r="K9" s="27"/>
      <c r="L9" s="27"/>
      <c r="M9" s="92"/>
      <c r="N9" s="23"/>
      <c r="O9" s="24"/>
      <c r="P9" s="24"/>
    </row>
    <row r="10" spans="1:16" s="25" customFormat="1" ht="91.5" customHeight="1">
      <c r="A10" s="18"/>
      <c r="B10" s="30" t="s">
        <v>16</v>
      </c>
      <c r="C10" s="31" t="s">
        <v>18</v>
      </c>
      <c r="D10" s="32" t="s">
        <v>19</v>
      </c>
      <c r="E10" s="33" t="s">
        <v>20</v>
      </c>
      <c r="F10" s="34" t="s">
        <v>21</v>
      </c>
      <c r="G10" s="34">
        <v>100</v>
      </c>
      <c r="H10" s="34">
        <v>100</v>
      </c>
      <c r="I10" s="35">
        <f>H10/G10</f>
        <v>1</v>
      </c>
      <c r="J10" s="36">
        <f>I10</f>
        <v>1</v>
      </c>
      <c r="K10" s="33"/>
      <c r="L10" s="38" t="s">
        <v>22</v>
      </c>
      <c r="M10" s="234">
        <f>AVERAGE(J10:J11)</f>
        <v>1</v>
      </c>
      <c r="N10" s="229">
        <f>AVERAGE(M10:M57)</f>
        <v>1</v>
      </c>
      <c r="O10" s="231">
        <f>(J10+J15+J20+J25+J30+J35+J40+J44+J50+J56)/10</f>
        <v>1</v>
      </c>
      <c r="P10" s="231">
        <f>(J11+J16+J21+J26+J31+J36+J41+J45+J52+J57)/10</f>
        <v>1</v>
      </c>
    </row>
    <row r="11" spans="1:16" ht="55.5" customHeight="1">
      <c r="A11" s="39"/>
      <c r="B11" s="40"/>
      <c r="C11" s="41"/>
      <c r="D11" s="30" t="s">
        <v>23</v>
      </c>
      <c r="E11" s="37" t="s">
        <v>24</v>
      </c>
      <c r="F11" s="34" t="s">
        <v>25</v>
      </c>
      <c r="G11" s="34">
        <v>19</v>
      </c>
      <c r="H11" s="34">
        <v>19</v>
      </c>
      <c r="I11" s="35">
        <f>H11/G11</f>
        <v>1</v>
      </c>
      <c r="J11" s="36">
        <f>AVERAGE(I11:I12)</f>
        <v>1</v>
      </c>
      <c r="K11" s="33" t="s">
        <v>69</v>
      </c>
      <c r="L11" s="38" t="s">
        <v>22</v>
      </c>
      <c r="M11" s="65"/>
      <c r="N11" s="93"/>
      <c r="O11" s="94"/>
      <c r="P11" s="42"/>
    </row>
    <row r="12" spans="1:16" ht="57" customHeight="1">
      <c r="A12" s="39"/>
      <c r="B12" s="43"/>
      <c r="C12" s="44"/>
      <c r="D12" s="43"/>
      <c r="E12" s="33" t="s">
        <v>26</v>
      </c>
      <c r="F12" s="34" t="s">
        <v>25</v>
      </c>
      <c r="G12" s="34">
        <v>4</v>
      </c>
      <c r="H12" s="34">
        <v>4</v>
      </c>
      <c r="I12" s="35">
        <f>H12/G12</f>
        <v>1</v>
      </c>
      <c r="J12" s="45"/>
      <c r="K12" s="33"/>
      <c r="L12" s="38" t="s">
        <v>22</v>
      </c>
      <c r="M12" s="45"/>
      <c r="N12" s="95"/>
      <c r="P12" s="42"/>
    </row>
    <row r="13" spans="1:16" ht="15.75" customHeight="1">
      <c r="A13" s="39"/>
      <c r="B13" s="46" t="s">
        <v>16</v>
      </c>
      <c r="C13" s="44"/>
      <c r="D13" s="43"/>
      <c r="E13" s="37"/>
      <c r="F13" s="34"/>
      <c r="G13" s="47"/>
      <c r="H13" s="47"/>
      <c r="I13" s="48"/>
      <c r="J13" s="48"/>
      <c r="K13" s="48"/>
      <c r="L13" s="48"/>
      <c r="M13" s="52"/>
      <c r="N13" s="95"/>
      <c r="P13" s="42"/>
    </row>
    <row r="14" spans="1:16" ht="16.5" customHeight="1">
      <c r="A14" s="39"/>
      <c r="B14" s="266" t="s">
        <v>27</v>
      </c>
      <c r="C14" s="267"/>
      <c r="D14" s="268"/>
      <c r="E14" s="268"/>
      <c r="F14" s="268"/>
      <c r="G14" s="268"/>
      <c r="H14" s="268"/>
      <c r="I14" s="268"/>
      <c r="J14" s="268"/>
      <c r="K14" s="268"/>
      <c r="L14" s="269"/>
      <c r="M14" s="49"/>
      <c r="N14" s="95"/>
      <c r="P14" s="42"/>
    </row>
    <row r="15" spans="1:16" ht="98.25" customHeight="1">
      <c r="A15" s="39"/>
      <c r="B15" s="30" t="s">
        <v>16</v>
      </c>
      <c r="C15" s="31" t="s">
        <v>18</v>
      </c>
      <c r="D15" s="32" t="s">
        <v>19</v>
      </c>
      <c r="E15" s="33" t="s">
        <v>20</v>
      </c>
      <c r="F15" s="34" t="s">
        <v>21</v>
      </c>
      <c r="G15" s="37">
        <v>100</v>
      </c>
      <c r="H15" s="37">
        <v>100</v>
      </c>
      <c r="I15" s="35">
        <f>H15/G15</f>
        <v>1</v>
      </c>
      <c r="J15" s="36">
        <f>I15</f>
        <v>1</v>
      </c>
      <c r="K15" s="37"/>
      <c r="L15" s="38" t="s">
        <v>22</v>
      </c>
      <c r="M15" s="36">
        <f>AVERAGE(J15:J16)</f>
        <v>1</v>
      </c>
      <c r="N15" s="95"/>
      <c r="P15" s="42"/>
    </row>
    <row r="16" spans="1:16" ht="57.75" customHeight="1">
      <c r="A16" s="39"/>
      <c r="B16" s="40"/>
      <c r="C16" s="41"/>
      <c r="D16" s="30" t="s">
        <v>23</v>
      </c>
      <c r="E16" s="37" t="s">
        <v>24</v>
      </c>
      <c r="F16" s="34" t="s">
        <v>25</v>
      </c>
      <c r="G16" s="37">
        <v>1</v>
      </c>
      <c r="H16" s="37">
        <v>1</v>
      </c>
      <c r="I16" s="35">
        <f>H16/G16</f>
        <v>1</v>
      </c>
      <c r="J16" s="36">
        <v>1</v>
      </c>
      <c r="K16" s="33"/>
      <c r="L16" s="38" t="s">
        <v>22</v>
      </c>
      <c r="M16" s="65"/>
      <c r="N16" s="95"/>
      <c r="P16" s="42"/>
    </row>
    <row r="17" spans="1:16" ht="52.5" customHeight="1">
      <c r="A17" s="39"/>
      <c r="B17" s="43"/>
      <c r="C17" s="51"/>
      <c r="D17" s="52"/>
      <c r="E17" s="33" t="s">
        <v>26</v>
      </c>
      <c r="F17" s="34" t="s">
        <v>25</v>
      </c>
      <c r="G17" s="37">
        <v>0</v>
      </c>
      <c r="H17" s="37">
        <v>0</v>
      </c>
      <c r="I17" s="35">
        <v>1</v>
      </c>
      <c r="J17" s="45"/>
      <c r="K17" s="37"/>
      <c r="L17" s="38" t="s">
        <v>22</v>
      </c>
      <c r="M17" s="45"/>
      <c r="N17" s="95"/>
      <c r="P17" s="42"/>
    </row>
    <row r="18" spans="1:16" ht="16.5" customHeight="1">
      <c r="A18" s="39"/>
      <c r="B18" s="270" t="s">
        <v>28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  <c r="N18" s="95"/>
      <c r="P18" s="42"/>
    </row>
    <row r="19" spans="1:16" ht="19.5" customHeight="1">
      <c r="A19" s="39"/>
      <c r="B19" s="266" t="s">
        <v>17</v>
      </c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9"/>
      <c r="N19" s="95"/>
      <c r="P19" s="42"/>
    </row>
    <row r="20" spans="1:16" ht="89.25" customHeight="1">
      <c r="A20" s="39"/>
      <c r="B20" s="55" t="s">
        <v>28</v>
      </c>
      <c r="C20" s="56" t="s">
        <v>18</v>
      </c>
      <c r="D20" s="33" t="s">
        <v>19</v>
      </c>
      <c r="E20" s="33" t="s">
        <v>29</v>
      </c>
      <c r="F20" s="34" t="s">
        <v>21</v>
      </c>
      <c r="G20" s="34">
        <v>100</v>
      </c>
      <c r="H20" s="34">
        <v>100</v>
      </c>
      <c r="I20" s="35">
        <f>H20/G20</f>
        <v>1</v>
      </c>
      <c r="J20" s="36">
        <f>I20</f>
        <v>1</v>
      </c>
      <c r="K20" s="37"/>
      <c r="L20" s="38" t="s">
        <v>22</v>
      </c>
      <c r="M20" s="36">
        <f>AVERAGE(J20:J21)</f>
        <v>1</v>
      </c>
      <c r="N20" s="95"/>
      <c r="P20" s="42"/>
    </row>
    <row r="21" spans="1:16" ht="30" customHeight="1">
      <c r="A21" s="39"/>
      <c r="B21" s="57"/>
      <c r="C21" s="41"/>
      <c r="D21" s="32" t="s">
        <v>23</v>
      </c>
      <c r="E21" s="37" t="s">
        <v>24</v>
      </c>
      <c r="F21" s="34" t="s">
        <v>25</v>
      </c>
      <c r="G21" s="34">
        <v>14</v>
      </c>
      <c r="H21" s="34">
        <v>14</v>
      </c>
      <c r="I21" s="35">
        <f>H21/G21</f>
        <v>1</v>
      </c>
      <c r="J21" s="36">
        <f>AVERAGE(I21:I22)</f>
        <v>1</v>
      </c>
      <c r="K21" s="37"/>
      <c r="L21" s="38" t="s">
        <v>22</v>
      </c>
      <c r="M21" s="65"/>
      <c r="N21" s="95"/>
      <c r="P21" s="42"/>
    </row>
    <row r="22" spans="1:16" ht="51.75" customHeight="1">
      <c r="A22" s="39"/>
      <c r="B22" s="54"/>
      <c r="C22" s="58"/>
      <c r="D22" s="43"/>
      <c r="E22" s="33" t="s">
        <v>30</v>
      </c>
      <c r="F22" s="34" t="s">
        <v>25</v>
      </c>
      <c r="G22" s="37">
        <v>3</v>
      </c>
      <c r="H22" s="37">
        <v>3</v>
      </c>
      <c r="I22" s="35">
        <f>H22/G22</f>
        <v>1</v>
      </c>
      <c r="J22" s="45"/>
      <c r="K22" s="37"/>
      <c r="L22" s="38" t="s">
        <v>22</v>
      </c>
      <c r="M22" s="45"/>
      <c r="N22" s="95"/>
      <c r="P22" s="42"/>
    </row>
    <row r="23" spans="1:16" ht="18" customHeight="1">
      <c r="A23" s="39"/>
      <c r="B23" s="274" t="s">
        <v>28</v>
      </c>
      <c r="C23" s="275"/>
      <c r="D23" s="275"/>
      <c r="E23" s="268"/>
      <c r="F23" s="268"/>
      <c r="G23" s="268"/>
      <c r="H23" s="268"/>
      <c r="I23" s="268"/>
      <c r="J23" s="268"/>
      <c r="K23" s="268"/>
      <c r="L23" s="268"/>
      <c r="M23" s="269"/>
      <c r="N23" s="95"/>
      <c r="P23" s="42"/>
    </row>
    <row r="24" spans="1:16" ht="18" customHeight="1">
      <c r="A24" s="39"/>
      <c r="B24" s="266" t="s">
        <v>27</v>
      </c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9"/>
      <c r="N24" s="95"/>
      <c r="P24" s="42"/>
    </row>
    <row r="25" spans="1:16" ht="96.75" customHeight="1">
      <c r="A25" s="39"/>
      <c r="B25" s="30" t="s">
        <v>28</v>
      </c>
      <c r="C25" s="31" t="s">
        <v>18</v>
      </c>
      <c r="D25" s="32" t="s">
        <v>19</v>
      </c>
      <c r="E25" s="33" t="s">
        <v>56</v>
      </c>
      <c r="F25" s="34" t="s">
        <v>21</v>
      </c>
      <c r="G25" s="34">
        <v>100</v>
      </c>
      <c r="H25" s="34">
        <v>100</v>
      </c>
      <c r="I25" s="35">
        <f>H25/G25</f>
        <v>1</v>
      </c>
      <c r="J25" s="36">
        <f>I25</f>
        <v>1</v>
      </c>
      <c r="K25" s="37"/>
      <c r="L25" s="38" t="s">
        <v>22</v>
      </c>
      <c r="M25" s="36">
        <f>AVERAGE(J25:J26)</f>
        <v>1</v>
      </c>
      <c r="N25" s="95"/>
      <c r="P25" s="42"/>
    </row>
    <row r="26" spans="1:16" ht="33" customHeight="1">
      <c r="A26" s="39"/>
      <c r="B26" s="40"/>
      <c r="C26" s="41"/>
      <c r="D26" s="30" t="s">
        <v>23</v>
      </c>
      <c r="E26" s="37" t="s">
        <v>24</v>
      </c>
      <c r="F26" s="34" t="s">
        <v>25</v>
      </c>
      <c r="G26" s="34">
        <v>5</v>
      </c>
      <c r="H26" s="34">
        <v>5</v>
      </c>
      <c r="I26" s="35">
        <v>1</v>
      </c>
      <c r="J26" s="36">
        <f>AVERAGE(I26:I27)</f>
        <v>1</v>
      </c>
      <c r="K26" s="37"/>
      <c r="L26" s="38" t="s">
        <v>22</v>
      </c>
      <c r="M26" s="65"/>
      <c r="N26" s="95"/>
      <c r="P26" s="42"/>
    </row>
    <row r="27" spans="1:16" ht="56.25" customHeight="1">
      <c r="A27" s="39"/>
      <c r="B27" s="43"/>
      <c r="C27" s="44"/>
      <c r="D27" s="52"/>
      <c r="E27" s="33" t="s">
        <v>30</v>
      </c>
      <c r="F27" s="34" t="s">
        <v>25</v>
      </c>
      <c r="G27" s="37">
        <v>0</v>
      </c>
      <c r="H27" s="37">
        <v>0</v>
      </c>
      <c r="I27" s="35">
        <v>1</v>
      </c>
      <c r="J27" s="45"/>
      <c r="K27" s="37"/>
      <c r="L27" s="38" t="s">
        <v>22</v>
      </c>
      <c r="M27" s="45"/>
      <c r="N27" s="95"/>
      <c r="P27" s="42"/>
    </row>
    <row r="28" spans="1:16" ht="20.25" customHeight="1">
      <c r="A28" s="39"/>
      <c r="B28" s="274" t="s">
        <v>31</v>
      </c>
      <c r="C28" s="275"/>
      <c r="D28" s="275"/>
      <c r="E28" s="268"/>
      <c r="F28" s="268"/>
      <c r="G28" s="268"/>
      <c r="H28" s="268"/>
      <c r="I28" s="268"/>
      <c r="J28" s="268"/>
      <c r="K28" s="268"/>
      <c r="L28" s="268"/>
      <c r="M28" s="269"/>
      <c r="N28" s="95"/>
      <c r="P28" s="42"/>
    </row>
    <row r="29" spans="1:16" ht="20.25" customHeight="1">
      <c r="A29" s="39"/>
      <c r="B29" s="266" t="s">
        <v>17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9"/>
      <c r="N29" s="95"/>
      <c r="P29" s="42"/>
    </row>
    <row r="30" spans="1:16" ht="83.25" customHeight="1">
      <c r="A30" s="39"/>
      <c r="B30" s="30" t="s">
        <v>32</v>
      </c>
      <c r="C30" s="56" t="s">
        <v>18</v>
      </c>
      <c r="D30" s="37" t="s">
        <v>19</v>
      </c>
      <c r="E30" s="33" t="s">
        <v>33</v>
      </c>
      <c r="F30" s="34" t="s">
        <v>21</v>
      </c>
      <c r="G30" s="34">
        <v>100</v>
      </c>
      <c r="H30" s="34">
        <v>100</v>
      </c>
      <c r="I30" s="35">
        <f>H30/G30</f>
        <v>1</v>
      </c>
      <c r="J30" s="36">
        <f>I30</f>
        <v>1</v>
      </c>
      <c r="K30" s="37"/>
      <c r="L30" s="38" t="s">
        <v>22</v>
      </c>
      <c r="M30" s="36">
        <f>AVERAGE(J30:J31)</f>
        <v>1</v>
      </c>
      <c r="N30" s="95"/>
      <c r="P30" s="42"/>
    </row>
    <row r="31" spans="1:16" ht="33" customHeight="1">
      <c r="A31" s="39"/>
      <c r="B31" s="30"/>
      <c r="C31" s="56"/>
      <c r="D31" s="30" t="s">
        <v>23</v>
      </c>
      <c r="E31" s="37" t="s">
        <v>24</v>
      </c>
      <c r="F31" s="34" t="s">
        <v>25</v>
      </c>
      <c r="G31" s="34">
        <v>3</v>
      </c>
      <c r="H31" s="34">
        <v>3</v>
      </c>
      <c r="I31" s="35">
        <f>H31/G31</f>
        <v>1</v>
      </c>
      <c r="J31" s="36">
        <f>AVERAGE(I31:I32)</f>
        <v>1</v>
      </c>
      <c r="K31" s="37"/>
      <c r="L31" s="38" t="s">
        <v>22</v>
      </c>
      <c r="M31" s="65"/>
      <c r="N31" s="95"/>
      <c r="P31" s="42"/>
    </row>
    <row r="32" spans="1:16" ht="62.25" customHeight="1">
      <c r="A32" s="39"/>
      <c r="B32" s="43"/>
      <c r="C32" s="51"/>
      <c r="D32" s="52"/>
      <c r="E32" s="33" t="s">
        <v>34</v>
      </c>
      <c r="F32" s="34" t="s">
        <v>25</v>
      </c>
      <c r="G32" s="34">
        <v>1</v>
      </c>
      <c r="H32" s="34">
        <v>1</v>
      </c>
      <c r="I32" s="35">
        <f>H32/G32</f>
        <v>1</v>
      </c>
      <c r="J32" s="45"/>
      <c r="K32" s="37"/>
      <c r="L32" s="38" t="s">
        <v>22</v>
      </c>
      <c r="M32" s="45"/>
      <c r="N32" s="95"/>
      <c r="P32" s="42"/>
    </row>
    <row r="33" spans="1:16" ht="15.75" customHeight="1">
      <c r="A33" s="39"/>
      <c r="B33" s="274" t="s">
        <v>35</v>
      </c>
      <c r="C33" s="275"/>
      <c r="D33" s="275"/>
      <c r="E33" s="268"/>
      <c r="F33" s="268"/>
      <c r="G33" s="268"/>
      <c r="H33" s="268"/>
      <c r="I33" s="268"/>
      <c r="J33" s="268"/>
      <c r="K33" s="268"/>
      <c r="L33" s="268"/>
      <c r="M33" s="269"/>
      <c r="N33" s="95"/>
      <c r="P33" s="42"/>
    </row>
    <row r="34" spans="1:16" ht="15.75" customHeight="1">
      <c r="A34" s="39"/>
      <c r="B34" s="273" t="s">
        <v>36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9"/>
      <c r="N34" s="95"/>
      <c r="P34" s="42"/>
    </row>
    <row r="35" spans="1:16" ht="49.5" customHeight="1">
      <c r="A35" s="39"/>
      <c r="B35" s="53" t="s">
        <v>35</v>
      </c>
      <c r="C35" s="56" t="s">
        <v>18</v>
      </c>
      <c r="D35" s="37" t="s">
        <v>19</v>
      </c>
      <c r="E35" s="59" t="s">
        <v>37</v>
      </c>
      <c r="F35" s="34" t="s">
        <v>21</v>
      </c>
      <c r="G35" s="40">
        <v>100</v>
      </c>
      <c r="H35" s="43">
        <v>100</v>
      </c>
      <c r="I35" s="35">
        <f>H35/G35</f>
        <v>1</v>
      </c>
      <c r="J35" s="60">
        <f>I35</f>
        <v>1</v>
      </c>
      <c r="K35" s="37"/>
      <c r="L35" s="37" t="s">
        <v>38</v>
      </c>
      <c r="M35" s="36">
        <f>AVERAGE(J35:J36)</f>
        <v>1</v>
      </c>
      <c r="N35" s="95"/>
      <c r="P35" s="42"/>
    </row>
    <row r="36" spans="1:16" ht="27" customHeight="1">
      <c r="A36" s="39"/>
      <c r="B36" s="61"/>
      <c r="C36" s="62"/>
      <c r="D36" s="32" t="s">
        <v>23</v>
      </c>
      <c r="E36" s="37" t="s">
        <v>39</v>
      </c>
      <c r="F36" s="63" t="s">
        <v>25</v>
      </c>
      <c r="G36" s="64">
        <v>30</v>
      </c>
      <c r="H36" s="64">
        <v>30</v>
      </c>
      <c r="I36" s="35">
        <f>H36/G36</f>
        <v>1</v>
      </c>
      <c r="J36" s="65">
        <f>AVERAGE(I36:I38)</f>
        <v>1</v>
      </c>
      <c r="K36" s="37"/>
      <c r="L36" s="38" t="s">
        <v>22</v>
      </c>
      <c r="M36" s="65"/>
      <c r="N36" s="95"/>
      <c r="P36" s="42"/>
    </row>
    <row r="37" spans="1:16" ht="42" customHeight="1">
      <c r="A37" s="39"/>
      <c r="B37" s="61"/>
      <c r="C37" s="62"/>
      <c r="D37" s="66"/>
      <c r="E37" s="107" t="s">
        <v>40</v>
      </c>
      <c r="F37" s="38" t="s">
        <v>41</v>
      </c>
      <c r="G37" s="64">
        <v>651</v>
      </c>
      <c r="H37" s="64">
        <v>651</v>
      </c>
      <c r="I37" s="35">
        <f>H37/G37</f>
        <v>1</v>
      </c>
      <c r="J37" s="65"/>
      <c r="K37" s="37"/>
      <c r="L37" s="37" t="s">
        <v>38</v>
      </c>
      <c r="M37" s="65"/>
      <c r="N37" s="95"/>
      <c r="P37" s="42"/>
    </row>
    <row r="38" spans="1:16" ht="37.5" customHeight="1">
      <c r="A38" s="39"/>
      <c r="B38" s="67"/>
      <c r="C38" s="44"/>
      <c r="D38" s="68"/>
      <c r="E38" s="37" t="s">
        <v>42</v>
      </c>
      <c r="F38" s="38" t="s">
        <v>43</v>
      </c>
      <c r="G38" s="64">
        <v>3906</v>
      </c>
      <c r="H38" s="64">
        <v>3906</v>
      </c>
      <c r="I38" s="35">
        <f>H38/G38</f>
        <v>1</v>
      </c>
      <c r="J38" s="45"/>
      <c r="K38" s="37"/>
      <c r="L38" s="37" t="s">
        <v>38</v>
      </c>
      <c r="M38" s="45"/>
      <c r="N38" s="95"/>
      <c r="P38" s="42"/>
    </row>
    <row r="39" spans="1:16" ht="18.75" customHeight="1">
      <c r="A39" s="39"/>
      <c r="B39" s="69" t="s">
        <v>44</v>
      </c>
      <c r="C39" s="70"/>
      <c r="D39" s="68"/>
      <c r="E39" s="68"/>
      <c r="F39" s="70"/>
      <c r="G39" s="68"/>
      <c r="H39" s="68"/>
      <c r="I39" s="71"/>
      <c r="J39" s="72"/>
      <c r="K39" s="68"/>
      <c r="L39" s="68"/>
      <c r="M39" s="99"/>
      <c r="N39" s="95"/>
      <c r="P39" s="42"/>
    </row>
    <row r="40" spans="1:16" ht="51" customHeight="1">
      <c r="A40" s="39"/>
      <c r="B40" s="73" t="s">
        <v>44</v>
      </c>
      <c r="C40" s="56" t="s">
        <v>18</v>
      </c>
      <c r="D40" s="37" t="s">
        <v>19</v>
      </c>
      <c r="E40" s="59" t="s">
        <v>37</v>
      </c>
      <c r="F40" s="34" t="s">
        <v>21</v>
      </c>
      <c r="G40" s="43">
        <v>100</v>
      </c>
      <c r="H40" s="43">
        <v>100</v>
      </c>
      <c r="I40" s="35">
        <f>H40/G40</f>
        <v>1</v>
      </c>
      <c r="J40" s="60">
        <f>I40</f>
        <v>1</v>
      </c>
      <c r="K40" s="33"/>
      <c r="L40" s="37" t="s">
        <v>38</v>
      </c>
      <c r="M40" s="36">
        <f>AVERAGE(J40:J41)</f>
        <v>1</v>
      </c>
      <c r="N40" s="95"/>
      <c r="P40" s="42"/>
    </row>
    <row r="41" spans="1:16" ht="52.5" customHeight="1">
      <c r="A41" s="39"/>
      <c r="B41" s="74"/>
      <c r="C41" s="51"/>
      <c r="D41" s="33" t="s">
        <v>23</v>
      </c>
      <c r="E41" s="37" t="s">
        <v>24</v>
      </c>
      <c r="F41" s="34" t="s">
        <v>25</v>
      </c>
      <c r="G41" s="43">
        <v>42</v>
      </c>
      <c r="H41" s="43">
        <v>42</v>
      </c>
      <c r="I41" s="35">
        <f>H41/G41</f>
        <v>1</v>
      </c>
      <c r="J41" s="45">
        <f>I41</f>
        <v>1</v>
      </c>
      <c r="K41" s="33" t="s">
        <v>70</v>
      </c>
      <c r="L41" s="38" t="s">
        <v>22</v>
      </c>
      <c r="M41" s="45"/>
      <c r="N41" s="95"/>
      <c r="P41" s="42"/>
    </row>
    <row r="42" spans="1:16" ht="17.25" customHeight="1">
      <c r="A42" s="39"/>
      <c r="B42" s="75" t="s">
        <v>45</v>
      </c>
      <c r="C42" s="70"/>
      <c r="D42" s="68"/>
      <c r="E42" s="68"/>
      <c r="F42" s="70"/>
      <c r="G42" s="68"/>
      <c r="H42" s="68"/>
      <c r="I42" s="71"/>
      <c r="J42" s="72"/>
      <c r="K42" s="68"/>
      <c r="L42" s="68"/>
      <c r="M42" s="99"/>
      <c r="N42" s="95"/>
      <c r="P42" s="42"/>
    </row>
    <row r="43" spans="1:16" ht="15" customHeight="1">
      <c r="A43" s="39"/>
      <c r="B43" s="69" t="s">
        <v>46</v>
      </c>
      <c r="C43" s="76"/>
      <c r="D43" s="77"/>
      <c r="E43" s="68"/>
      <c r="F43" s="70"/>
      <c r="G43" s="68"/>
      <c r="H43" s="68"/>
      <c r="I43" s="71"/>
      <c r="J43" s="78"/>
      <c r="K43" s="68"/>
      <c r="L43" s="68"/>
      <c r="M43" s="99"/>
      <c r="N43" s="95"/>
      <c r="P43" s="42"/>
    </row>
    <row r="44" spans="1:16" ht="51" customHeight="1">
      <c r="A44" s="39"/>
      <c r="B44" s="79" t="s">
        <v>45</v>
      </c>
      <c r="C44" s="56" t="s">
        <v>18</v>
      </c>
      <c r="D44" s="37" t="s">
        <v>19</v>
      </c>
      <c r="E44" s="59" t="s">
        <v>37</v>
      </c>
      <c r="F44" s="34" t="s">
        <v>21</v>
      </c>
      <c r="G44" s="40">
        <v>100</v>
      </c>
      <c r="H44" s="43">
        <v>100</v>
      </c>
      <c r="I44" s="35">
        <f>H44/G44</f>
        <v>1</v>
      </c>
      <c r="J44" s="60">
        <f>I44</f>
        <v>1</v>
      </c>
      <c r="K44" s="37"/>
      <c r="L44" s="37" t="s">
        <v>38</v>
      </c>
      <c r="M44" s="36">
        <f>AVERAGE(J44:J45)</f>
        <v>1</v>
      </c>
      <c r="N44" s="95"/>
      <c r="P44" s="42"/>
    </row>
    <row r="45" spans="1:16" ht="41.25" customHeight="1">
      <c r="A45" s="39"/>
      <c r="B45" s="80"/>
      <c r="C45" s="41"/>
      <c r="D45" s="32" t="s">
        <v>23</v>
      </c>
      <c r="E45" s="37" t="s">
        <v>24</v>
      </c>
      <c r="F45" s="63" t="s">
        <v>25</v>
      </c>
      <c r="G45" s="64">
        <v>0</v>
      </c>
      <c r="H45" s="64">
        <v>0</v>
      </c>
      <c r="I45" s="35">
        <v>1</v>
      </c>
      <c r="J45" s="65">
        <f>AVERAGE(I45:I47)</f>
        <v>1</v>
      </c>
      <c r="K45" s="37"/>
      <c r="L45" s="38" t="s">
        <v>22</v>
      </c>
      <c r="M45" s="65"/>
      <c r="N45" s="95"/>
      <c r="P45" s="42"/>
    </row>
    <row r="46" spans="1:16" ht="40.5" customHeight="1">
      <c r="A46" s="39"/>
      <c r="B46" s="80"/>
      <c r="C46" s="41"/>
      <c r="D46" s="66"/>
      <c r="E46" s="33" t="s">
        <v>40</v>
      </c>
      <c r="F46" s="38" t="s">
        <v>41</v>
      </c>
      <c r="G46" s="64">
        <v>0</v>
      </c>
      <c r="H46" s="64">
        <v>0</v>
      </c>
      <c r="I46" s="35">
        <v>1</v>
      </c>
      <c r="J46" s="65"/>
      <c r="K46" s="37"/>
      <c r="L46" s="37" t="s">
        <v>38</v>
      </c>
      <c r="M46" s="65"/>
      <c r="N46" s="95"/>
      <c r="P46" s="42"/>
    </row>
    <row r="47" spans="1:16" ht="42" customHeight="1">
      <c r="A47" s="39"/>
      <c r="B47" s="81"/>
      <c r="C47" s="44"/>
      <c r="D47" s="52"/>
      <c r="E47" s="33" t="s">
        <v>42</v>
      </c>
      <c r="F47" s="38" t="s">
        <v>43</v>
      </c>
      <c r="G47" s="64">
        <v>0</v>
      </c>
      <c r="H47" s="64">
        <v>0</v>
      </c>
      <c r="I47" s="35">
        <v>1</v>
      </c>
      <c r="J47" s="45"/>
      <c r="K47" s="37"/>
      <c r="L47" s="37" t="s">
        <v>38</v>
      </c>
      <c r="M47" s="45"/>
      <c r="N47" s="95"/>
      <c r="P47" s="42"/>
    </row>
    <row r="48" spans="1:16" ht="18" customHeight="1">
      <c r="A48" s="39"/>
      <c r="B48" s="82" t="s">
        <v>47</v>
      </c>
      <c r="C48" s="70"/>
      <c r="D48" s="68"/>
      <c r="E48" s="68"/>
      <c r="F48" s="70"/>
      <c r="G48" s="68"/>
      <c r="H48" s="68"/>
      <c r="I48" s="71"/>
      <c r="J48" s="71"/>
      <c r="K48" s="68"/>
      <c r="L48" s="68"/>
      <c r="M48" s="99"/>
      <c r="N48" s="95"/>
      <c r="P48" s="42"/>
    </row>
    <row r="49" spans="1:16" ht="16.5" customHeight="1">
      <c r="A49" s="39"/>
      <c r="B49" s="82" t="s">
        <v>48</v>
      </c>
      <c r="C49" s="70"/>
      <c r="D49" s="77"/>
      <c r="E49" s="68"/>
      <c r="F49" s="70"/>
      <c r="G49" s="68"/>
      <c r="H49" s="68"/>
      <c r="I49" s="71"/>
      <c r="J49" s="71"/>
      <c r="K49" s="68"/>
      <c r="L49" s="68"/>
      <c r="M49" s="99"/>
      <c r="N49" s="95"/>
      <c r="P49" s="42"/>
    </row>
    <row r="50" spans="1:16" ht="74.25" customHeight="1">
      <c r="A50" s="39"/>
      <c r="B50" s="83" t="s">
        <v>47</v>
      </c>
      <c r="C50" s="84" t="s">
        <v>18</v>
      </c>
      <c r="D50" s="30" t="s">
        <v>19</v>
      </c>
      <c r="E50" s="85" t="s">
        <v>49</v>
      </c>
      <c r="F50" s="34" t="s">
        <v>21</v>
      </c>
      <c r="G50" s="40">
        <v>100</v>
      </c>
      <c r="H50" s="43">
        <v>100</v>
      </c>
      <c r="I50" s="35">
        <f>H50/G50</f>
        <v>1</v>
      </c>
      <c r="J50" s="36">
        <f>AVERAGE(I50:I51)</f>
        <v>1</v>
      </c>
      <c r="K50" s="37"/>
      <c r="L50" s="37" t="s">
        <v>55</v>
      </c>
      <c r="M50" s="36">
        <f>AVERAGE(J50:J52)</f>
        <v>1</v>
      </c>
      <c r="N50" s="95"/>
      <c r="P50" s="42"/>
    </row>
    <row r="51" spans="1:16" ht="41.25" customHeight="1">
      <c r="A51" s="39"/>
      <c r="B51" s="86"/>
      <c r="C51" s="62"/>
      <c r="D51" s="52"/>
      <c r="E51" s="85" t="s">
        <v>50</v>
      </c>
      <c r="F51" s="34" t="s">
        <v>21</v>
      </c>
      <c r="G51" s="64">
        <v>0</v>
      </c>
      <c r="H51" s="64">
        <v>0</v>
      </c>
      <c r="I51" s="35">
        <v>1</v>
      </c>
      <c r="J51" s="45"/>
      <c r="K51" s="37"/>
      <c r="L51" s="37" t="s">
        <v>55</v>
      </c>
      <c r="M51" s="65"/>
      <c r="N51" s="95"/>
      <c r="P51" s="42"/>
    </row>
    <row r="52" spans="1:16" ht="44.25" customHeight="1">
      <c r="A52" s="39"/>
      <c r="B52" s="86"/>
      <c r="C52" s="41"/>
      <c r="D52" s="40" t="s">
        <v>23</v>
      </c>
      <c r="E52" s="87" t="s">
        <v>51</v>
      </c>
      <c r="F52" s="34" t="s">
        <v>52</v>
      </c>
      <c r="G52" s="64">
        <v>0</v>
      </c>
      <c r="H52" s="64">
        <v>0</v>
      </c>
      <c r="I52" s="35">
        <v>1</v>
      </c>
      <c r="J52" s="65">
        <f>AVERAGE(I52:I53)</f>
        <v>1</v>
      </c>
      <c r="K52" s="37"/>
      <c r="L52" s="37" t="s">
        <v>53</v>
      </c>
      <c r="M52" s="65"/>
      <c r="N52" s="95"/>
      <c r="P52" s="42"/>
    </row>
    <row r="53" spans="1:16" ht="51.75" customHeight="1">
      <c r="A53" s="39"/>
      <c r="B53" s="88"/>
      <c r="C53" s="44"/>
      <c r="D53" s="52"/>
      <c r="E53" s="85" t="s">
        <v>54</v>
      </c>
      <c r="F53" s="34" t="s">
        <v>52</v>
      </c>
      <c r="G53" s="64">
        <v>0</v>
      </c>
      <c r="H53" s="64">
        <v>0</v>
      </c>
      <c r="I53" s="35">
        <v>1</v>
      </c>
      <c r="J53" s="45"/>
      <c r="K53" s="37"/>
      <c r="L53" s="37" t="s">
        <v>55</v>
      </c>
      <c r="M53" s="45"/>
      <c r="N53" s="95"/>
      <c r="P53" s="42"/>
    </row>
    <row r="54" spans="1:16" ht="17.25" customHeight="1">
      <c r="A54" s="39"/>
      <c r="B54" s="274" t="s">
        <v>57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100"/>
      <c r="P54" s="42"/>
    </row>
    <row r="55" spans="1:16" ht="17.25" customHeight="1">
      <c r="A55" s="39"/>
      <c r="B55" s="96" t="s">
        <v>58</v>
      </c>
      <c r="C55" s="48"/>
      <c r="D55" s="48"/>
      <c r="E55" s="48"/>
      <c r="F55" s="48"/>
      <c r="G55" s="48"/>
      <c r="H55" s="48"/>
      <c r="I55" s="48"/>
      <c r="J55" s="97"/>
      <c r="K55" s="48"/>
      <c r="L55" s="48"/>
      <c r="M55" s="98"/>
      <c r="N55" s="100"/>
      <c r="P55" s="42"/>
    </row>
    <row r="56" spans="1:16" ht="53.25" customHeight="1">
      <c r="A56" s="39"/>
      <c r="B56" s="30" t="s">
        <v>57</v>
      </c>
      <c r="C56" s="56" t="s">
        <v>18</v>
      </c>
      <c r="D56" s="37" t="s">
        <v>19</v>
      </c>
      <c r="E56" s="101" t="s">
        <v>37</v>
      </c>
      <c r="F56" s="34" t="s">
        <v>21</v>
      </c>
      <c r="G56" s="43">
        <v>0</v>
      </c>
      <c r="H56" s="43">
        <v>0</v>
      </c>
      <c r="I56" s="35">
        <v>1</v>
      </c>
      <c r="J56" s="60">
        <f>I56</f>
        <v>1</v>
      </c>
      <c r="K56" s="37"/>
      <c r="L56" s="37" t="s">
        <v>38</v>
      </c>
      <c r="M56" s="36">
        <f>AVERAGE(J56:J57)</f>
        <v>1</v>
      </c>
      <c r="N56" s="100"/>
      <c r="P56" s="42"/>
    </row>
    <row r="57" spans="1:16" ht="52.5" customHeight="1">
      <c r="A57" s="50"/>
      <c r="B57" s="43"/>
      <c r="C57" s="51"/>
      <c r="D57" s="33" t="s">
        <v>23</v>
      </c>
      <c r="E57" s="37" t="s">
        <v>59</v>
      </c>
      <c r="F57" s="37" t="s">
        <v>60</v>
      </c>
      <c r="G57" s="102">
        <v>0</v>
      </c>
      <c r="H57" s="102">
        <v>0</v>
      </c>
      <c r="I57" s="35">
        <v>1</v>
      </c>
      <c r="J57" s="45">
        <f>I57</f>
        <v>1</v>
      </c>
      <c r="K57" s="37"/>
      <c r="L57" s="37" t="s">
        <v>38</v>
      </c>
      <c r="M57" s="45"/>
      <c r="N57" s="103"/>
      <c r="O57" s="104"/>
      <c r="P57" s="89"/>
    </row>
  </sheetData>
  <sheetProtection/>
  <mergeCells count="13">
    <mergeCell ref="B54:M54"/>
    <mergeCell ref="B19:M19"/>
    <mergeCell ref="B23:M23"/>
    <mergeCell ref="B24:M24"/>
    <mergeCell ref="B28:M28"/>
    <mergeCell ref="B29:M29"/>
    <mergeCell ref="B33:M33"/>
    <mergeCell ref="B3:M3"/>
    <mergeCell ref="B4:M4"/>
    <mergeCell ref="A7:A9"/>
    <mergeCell ref="B14:L14"/>
    <mergeCell ref="B18:M18"/>
    <mergeCell ref="B34:M34"/>
  </mergeCells>
  <printOptions/>
  <pageMargins left="0.7" right="0.7" top="0.75" bottom="0.75" header="0.3" footer="0.3"/>
  <pageSetup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6384" width="9.140625" style="1" customWidth="1"/>
  </cols>
  <sheetData>
    <row r="1" ht="20.25">
      <c r="B1" s="105"/>
    </row>
    <row r="2" spans="12:16" ht="93" customHeight="1">
      <c r="L2" s="261" t="s">
        <v>187</v>
      </c>
      <c r="M2" s="262"/>
      <c r="N2" s="262"/>
      <c r="O2" s="262"/>
      <c r="P2" s="262"/>
    </row>
    <row r="3" spans="2:13" ht="18.75">
      <c r="B3" s="263" t="s">
        <v>178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158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137</v>
      </c>
      <c r="P5" s="6" t="s">
        <v>138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>
        <v>15</v>
      </c>
      <c r="P6" s="16">
        <v>16</v>
      </c>
    </row>
    <row r="7" spans="1:16" s="25" customFormat="1" ht="15" customHeight="1">
      <c r="A7" s="264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s="25" customFormat="1" ht="15" customHeight="1">
      <c r="A8" s="265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92"/>
      <c r="N8" s="23"/>
      <c r="O8" s="24"/>
      <c r="P8" s="24"/>
    </row>
    <row r="9" spans="1:16" s="25" customFormat="1" ht="15" customHeight="1">
      <c r="A9" s="265"/>
      <c r="B9" s="28" t="s">
        <v>17</v>
      </c>
      <c r="C9" s="29"/>
      <c r="D9" s="27"/>
      <c r="E9" s="27"/>
      <c r="F9" s="27"/>
      <c r="G9" s="27"/>
      <c r="H9" s="27"/>
      <c r="I9" s="27"/>
      <c r="J9" s="27"/>
      <c r="K9" s="27"/>
      <c r="L9" s="27"/>
      <c r="M9" s="92"/>
      <c r="N9" s="23"/>
      <c r="O9" s="24"/>
      <c r="P9" s="24"/>
    </row>
    <row r="10" spans="1:16" s="25" customFormat="1" ht="91.5" customHeight="1">
      <c r="A10" s="18"/>
      <c r="B10" s="30" t="s">
        <v>16</v>
      </c>
      <c r="C10" s="31" t="s">
        <v>18</v>
      </c>
      <c r="D10" s="32" t="s">
        <v>19</v>
      </c>
      <c r="E10" s="33" t="s">
        <v>20</v>
      </c>
      <c r="F10" s="34" t="s">
        <v>21</v>
      </c>
      <c r="G10" s="34">
        <v>100</v>
      </c>
      <c r="H10" s="34">
        <v>100</v>
      </c>
      <c r="I10" s="35">
        <f>H10/G10</f>
        <v>1</v>
      </c>
      <c r="J10" s="36">
        <f>I10</f>
        <v>1</v>
      </c>
      <c r="K10" s="33"/>
      <c r="L10" s="38" t="s">
        <v>22</v>
      </c>
      <c r="M10" s="234">
        <f>AVERAGE(J10:J11)</f>
        <v>1</v>
      </c>
      <c r="N10" s="229">
        <f>AVERAGE(M10:M62)</f>
        <v>1</v>
      </c>
      <c r="O10" s="231">
        <f>(J10+J15+J25+J30+J35+J40+J45+J49+J55+J61)/10</f>
        <v>1</v>
      </c>
      <c r="P10" s="231">
        <f>(J11+J16+J26+J31+J36+J41+J46+J50+J57+J62)/10</f>
        <v>1</v>
      </c>
    </row>
    <row r="11" spans="1:16" ht="55.5" customHeight="1">
      <c r="A11" s="39"/>
      <c r="B11" s="40"/>
      <c r="C11" s="41"/>
      <c r="D11" s="30" t="s">
        <v>23</v>
      </c>
      <c r="E11" s="37" t="s">
        <v>24</v>
      </c>
      <c r="F11" s="34" t="s">
        <v>25</v>
      </c>
      <c r="G11" s="34">
        <v>20</v>
      </c>
      <c r="H11" s="34">
        <v>20</v>
      </c>
      <c r="I11" s="35">
        <f>H11/G11</f>
        <v>1</v>
      </c>
      <c r="J11" s="36">
        <f>AVERAGE(I11:I12)</f>
        <v>1</v>
      </c>
      <c r="K11" s="33"/>
      <c r="L11" s="38" t="s">
        <v>22</v>
      </c>
      <c r="M11" s="65"/>
      <c r="N11" s="93"/>
      <c r="O11" s="94"/>
      <c r="P11" s="42"/>
    </row>
    <row r="12" spans="1:16" ht="57" customHeight="1">
      <c r="A12" s="39"/>
      <c r="B12" s="43"/>
      <c r="C12" s="44"/>
      <c r="D12" s="43"/>
      <c r="E12" s="33" t="s">
        <v>26</v>
      </c>
      <c r="F12" s="34" t="s">
        <v>25</v>
      </c>
      <c r="G12" s="34">
        <v>8</v>
      </c>
      <c r="H12" s="34">
        <v>8</v>
      </c>
      <c r="I12" s="35">
        <f>H12/G12</f>
        <v>1</v>
      </c>
      <c r="J12" s="45"/>
      <c r="K12" s="33"/>
      <c r="L12" s="38" t="s">
        <v>22</v>
      </c>
      <c r="M12" s="45"/>
      <c r="N12" s="95"/>
      <c r="P12" s="42"/>
    </row>
    <row r="13" spans="1:16" ht="15.75" customHeight="1">
      <c r="A13" s="39"/>
      <c r="B13" s="46" t="s">
        <v>16</v>
      </c>
      <c r="C13" s="44"/>
      <c r="D13" s="43"/>
      <c r="E13" s="37"/>
      <c r="F13" s="34"/>
      <c r="G13" s="47"/>
      <c r="H13" s="47"/>
      <c r="I13" s="48"/>
      <c r="J13" s="48"/>
      <c r="K13" s="48"/>
      <c r="L13" s="48"/>
      <c r="M13" s="52"/>
      <c r="N13" s="95"/>
      <c r="P13" s="42"/>
    </row>
    <row r="14" spans="1:16" ht="16.5" customHeight="1">
      <c r="A14" s="39"/>
      <c r="B14" s="266" t="s">
        <v>27</v>
      </c>
      <c r="C14" s="267"/>
      <c r="D14" s="268"/>
      <c r="E14" s="268"/>
      <c r="F14" s="268"/>
      <c r="G14" s="268"/>
      <c r="H14" s="268"/>
      <c r="I14" s="268"/>
      <c r="J14" s="268"/>
      <c r="K14" s="268"/>
      <c r="L14" s="269"/>
      <c r="M14" s="49"/>
      <c r="N14" s="95"/>
      <c r="P14" s="42"/>
    </row>
    <row r="15" spans="1:16" ht="98.25" customHeight="1">
      <c r="A15" s="39"/>
      <c r="B15" s="30" t="s">
        <v>16</v>
      </c>
      <c r="C15" s="31" t="s">
        <v>18</v>
      </c>
      <c r="D15" s="32" t="s">
        <v>19</v>
      </c>
      <c r="E15" s="33" t="s">
        <v>20</v>
      </c>
      <c r="F15" s="34" t="s">
        <v>21</v>
      </c>
      <c r="G15" s="37">
        <v>100</v>
      </c>
      <c r="H15" s="37">
        <v>100</v>
      </c>
      <c r="I15" s="35">
        <f>H15/G15</f>
        <v>1</v>
      </c>
      <c r="J15" s="36">
        <f>I15</f>
        <v>1</v>
      </c>
      <c r="K15" s="37"/>
      <c r="L15" s="38" t="s">
        <v>22</v>
      </c>
      <c r="M15" s="36">
        <f>AVERAGE(J15:J16)</f>
        <v>1</v>
      </c>
      <c r="N15" s="95"/>
      <c r="P15" s="42"/>
    </row>
    <row r="16" spans="1:16" ht="57.75" customHeight="1">
      <c r="A16" s="39"/>
      <c r="B16" s="40"/>
      <c r="C16" s="41"/>
      <c r="D16" s="30" t="s">
        <v>23</v>
      </c>
      <c r="E16" s="37" t="s">
        <v>24</v>
      </c>
      <c r="F16" s="34" t="s">
        <v>25</v>
      </c>
      <c r="G16" s="37">
        <v>2</v>
      </c>
      <c r="H16" s="37">
        <v>2</v>
      </c>
      <c r="I16" s="35">
        <f>H16/G16</f>
        <v>1</v>
      </c>
      <c r="J16" s="36">
        <f>AVERAGE(I16)</f>
        <v>1</v>
      </c>
      <c r="K16" s="33"/>
      <c r="L16" s="38" t="s">
        <v>22</v>
      </c>
      <c r="M16" s="65"/>
      <c r="N16" s="95"/>
      <c r="P16" s="42"/>
    </row>
    <row r="17" spans="1:16" ht="52.5" customHeight="1">
      <c r="A17" s="39"/>
      <c r="B17" s="43"/>
      <c r="C17" s="51"/>
      <c r="D17" s="52"/>
      <c r="E17" s="33" t="s">
        <v>26</v>
      </c>
      <c r="F17" s="34" t="s">
        <v>25</v>
      </c>
      <c r="G17" s="37">
        <v>1</v>
      </c>
      <c r="H17" s="37">
        <v>1</v>
      </c>
      <c r="I17" s="35">
        <v>1</v>
      </c>
      <c r="J17" s="45"/>
      <c r="K17" s="37"/>
      <c r="L17" s="38" t="s">
        <v>22</v>
      </c>
      <c r="M17" s="45"/>
      <c r="N17" s="95"/>
      <c r="P17" s="42"/>
    </row>
    <row r="18" spans="1:16" ht="15" customHeight="1">
      <c r="A18" s="39"/>
      <c r="B18" s="26" t="s">
        <v>16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92"/>
      <c r="N18" s="95"/>
      <c r="P18" s="42"/>
    </row>
    <row r="19" spans="1:16" ht="16.5" customHeight="1">
      <c r="A19" s="39"/>
      <c r="B19" s="266" t="s">
        <v>27</v>
      </c>
      <c r="C19" s="267"/>
      <c r="D19" s="268"/>
      <c r="E19" s="268"/>
      <c r="F19" s="268"/>
      <c r="G19" s="268"/>
      <c r="H19" s="268"/>
      <c r="I19" s="268"/>
      <c r="J19" s="268"/>
      <c r="K19" s="268"/>
      <c r="L19" s="269"/>
      <c r="M19" s="92"/>
      <c r="N19" s="95"/>
      <c r="P19" s="42"/>
    </row>
    <row r="20" spans="1:16" ht="78.75" customHeight="1">
      <c r="A20" s="39"/>
      <c r="B20" s="30" t="s">
        <v>182</v>
      </c>
      <c r="C20" s="31" t="s">
        <v>18</v>
      </c>
      <c r="D20" s="32" t="s">
        <v>19</v>
      </c>
      <c r="E20" s="33" t="s">
        <v>20</v>
      </c>
      <c r="F20" s="34" t="s">
        <v>21</v>
      </c>
      <c r="G20" s="34">
        <v>100</v>
      </c>
      <c r="H20" s="34">
        <v>100</v>
      </c>
      <c r="I20" s="35">
        <f>H20/G20</f>
        <v>1</v>
      </c>
      <c r="J20" s="36">
        <f>I20</f>
        <v>1</v>
      </c>
      <c r="K20" s="33"/>
      <c r="L20" s="38" t="s">
        <v>22</v>
      </c>
      <c r="M20" s="234">
        <f>AVERAGE(J20:J21)</f>
        <v>1</v>
      </c>
      <c r="N20" s="95"/>
      <c r="P20" s="42"/>
    </row>
    <row r="21" spans="1:16" ht="26.25" customHeight="1">
      <c r="A21" s="39"/>
      <c r="B21" s="40"/>
      <c r="C21" s="41"/>
      <c r="D21" s="30" t="s">
        <v>23</v>
      </c>
      <c r="E21" s="37" t="s">
        <v>24</v>
      </c>
      <c r="F21" s="34" t="s">
        <v>25</v>
      </c>
      <c r="G21" s="34">
        <v>1</v>
      </c>
      <c r="H21" s="34">
        <v>1</v>
      </c>
      <c r="I21" s="35">
        <f>H21/G21</f>
        <v>1</v>
      </c>
      <c r="J21" s="36">
        <f>AVERAGE(I21:I22)</f>
        <v>1</v>
      </c>
      <c r="K21" s="33"/>
      <c r="L21" s="38" t="s">
        <v>22</v>
      </c>
      <c r="M21" s="65"/>
      <c r="N21" s="95"/>
      <c r="P21" s="42"/>
    </row>
    <row r="22" spans="1:16" ht="52.5" customHeight="1">
      <c r="A22" s="39"/>
      <c r="B22" s="43"/>
      <c r="C22" s="44"/>
      <c r="D22" s="43"/>
      <c r="E22" s="33" t="s">
        <v>26</v>
      </c>
      <c r="F22" s="34" t="s">
        <v>25</v>
      </c>
      <c r="G22" s="34">
        <v>0</v>
      </c>
      <c r="H22" s="34">
        <v>0</v>
      </c>
      <c r="I22" s="35">
        <v>1</v>
      </c>
      <c r="J22" s="45"/>
      <c r="K22" s="33"/>
      <c r="L22" s="38" t="s">
        <v>22</v>
      </c>
      <c r="M22" s="45"/>
      <c r="N22" s="95"/>
      <c r="P22" s="42"/>
    </row>
    <row r="23" spans="1:16" ht="16.5" customHeight="1">
      <c r="A23" s="39"/>
      <c r="B23" s="270" t="s">
        <v>28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2"/>
      <c r="N23" s="95"/>
      <c r="P23" s="42"/>
    </row>
    <row r="24" spans="1:16" ht="19.5" customHeight="1">
      <c r="A24" s="39"/>
      <c r="B24" s="266" t="s">
        <v>17</v>
      </c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9"/>
      <c r="N24" s="95"/>
      <c r="P24" s="42"/>
    </row>
    <row r="25" spans="1:16" ht="89.25" customHeight="1">
      <c r="A25" s="39"/>
      <c r="B25" s="55" t="s">
        <v>28</v>
      </c>
      <c r="C25" s="56" t="s">
        <v>18</v>
      </c>
      <c r="D25" s="33" t="s">
        <v>19</v>
      </c>
      <c r="E25" s="33" t="s">
        <v>29</v>
      </c>
      <c r="F25" s="34" t="s">
        <v>21</v>
      </c>
      <c r="G25" s="34">
        <v>100</v>
      </c>
      <c r="H25" s="34">
        <v>100</v>
      </c>
      <c r="I25" s="35">
        <f>H25/G25</f>
        <v>1</v>
      </c>
      <c r="J25" s="36">
        <f>I25</f>
        <v>1</v>
      </c>
      <c r="K25" s="37"/>
      <c r="L25" s="38" t="s">
        <v>22</v>
      </c>
      <c r="M25" s="36">
        <f>AVERAGE(J25:J26)</f>
        <v>1</v>
      </c>
      <c r="N25" s="95"/>
      <c r="P25" s="42"/>
    </row>
    <row r="26" spans="1:16" ht="30" customHeight="1">
      <c r="A26" s="39"/>
      <c r="B26" s="57"/>
      <c r="C26" s="41"/>
      <c r="D26" s="32" t="s">
        <v>23</v>
      </c>
      <c r="E26" s="37" t="s">
        <v>24</v>
      </c>
      <c r="F26" s="34" t="s">
        <v>25</v>
      </c>
      <c r="G26" s="34">
        <v>26</v>
      </c>
      <c r="H26" s="34">
        <v>26</v>
      </c>
      <c r="I26" s="35">
        <f>H26/G26</f>
        <v>1</v>
      </c>
      <c r="J26" s="36">
        <f>AVERAGE(I26:I27)</f>
        <v>1</v>
      </c>
      <c r="K26" s="37"/>
      <c r="L26" s="38" t="s">
        <v>22</v>
      </c>
      <c r="M26" s="65"/>
      <c r="N26" s="95"/>
      <c r="P26" s="42"/>
    </row>
    <row r="27" spans="1:16" ht="51.75" customHeight="1">
      <c r="A27" s="39"/>
      <c r="B27" s="54"/>
      <c r="C27" s="58"/>
      <c r="D27" s="43"/>
      <c r="E27" s="33" t="s">
        <v>30</v>
      </c>
      <c r="F27" s="34" t="s">
        <v>25</v>
      </c>
      <c r="G27" s="37">
        <v>13</v>
      </c>
      <c r="H27" s="37">
        <v>13</v>
      </c>
      <c r="I27" s="35">
        <f>H27/G27</f>
        <v>1</v>
      </c>
      <c r="J27" s="45"/>
      <c r="K27" s="37"/>
      <c r="L27" s="38" t="s">
        <v>22</v>
      </c>
      <c r="M27" s="45"/>
      <c r="N27" s="95"/>
      <c r="P27" s="42"/>
    </row>
    <row r="28" spans="1:16" ht="18" customHeight="1">
      <c r="A28" s="39"/>
      <c r="B28" s="274" t="s">
        <v>28</v>
      </c>
      <c r="C28" s="275"/>
      <c r="D28" s="275"/>
      <c r="E28" s="268"/>
      <c r="F28" s="268"/>
      <c r="G28" s="268"/>
      <c r="H28" s="268"/>
      <c r="I28" s="268"/>
      <c r="J28" s="268"/>
      <c r="K28" s="268"/>
      <c r="L28" s="268"/>
      <c r="M28" s="269"/>
      <c r="N28" s="95"/>
      <c r="P28" s="42"/>
    </row>
    <row r="29" spans="1:16" ht="18" customHeight="1">
      <c r="A29" s="39"/>
      <c r="B29" s="266" t="s">
        <v>27</v>
      </c>
      <c r="C29" s="267"/>
      <c r="D29" s="268"/>
      <c r="E29" s="268"/>
      <c r="F29" s="268"/>
      <c r="G29" s="268"/>
      <c r="H29" s="268"/>
      <c r="I29" s="268"/>
      <c r="J29" s="268"/>
      <c r="K29" s="268"/>
      <c r="L29" s="268"/>
      <c r="M29" s="269"/>
      <c r="N29" s="95"/>
      <c r="P29" s="42"/>
    </row>
    <row r="30" spans="1:16" ht="96.75" customHeight="1">
      <c r="A30" s="39"/>
      <c r="B30" s="30" t="s">
        <v>28</v>
      </c>
      <c r="C30" s="31" t="s">
        <v>18</v>
      </c>
      <c r="D30" s="32" t="s">
        <v>19</v>
      </c>
      <c r="E30" s="33" t="s">
        <v>56</v>
      </c>
      <c r="F30" s="34" t="s">
        <v>21</v>
      </c>
      <c r="G30" s="34">
        <v>100</v>
      </c>
      <c r="H30" s="34">
        <v>100</v>
      </c>
      <c r="I30" s="35">
        <f>H30/G30</f>
        <v>1</v>
      </c>
      <c r="J30" s="36">
        <f>I30</f>
        <v>1</v>
      </c>
      <c r="K30" s="37"/>
      <c r="L30" s="38" t="s">
        <v>22</v>
      </c>
      <c r="M30" s="36">
        <f>AVERAGE(J30:J31)</f>
        <v>1</v>
      </c>
      <c r="N30" s="95"/>
      <c r="P30" s="42"/>
    </row>
    <row r="31" spans="1:16" ht="33" customHeight="1">
      <c r="A31" s="39"/>
      <c r="B31" s="40"/>
      <c r="C31" s="41"/>
      <c r="D31" s="30" t="s">
        <v>23</v>
      </c>
      <c r="E31" s="37" t="s">
        <v>24</v>
      </c>
      <c r="F31" s="34" t="s">
        <v>25</v>
      </c>
      <c r="G31" s="34">
        <v>6</v>
      </c>
      <c r="H31" s="34">
        <v>6</v>
      </c>
      <c r="I31" s="35">
        <v>1</v>
      </c>
      <c r="J31" s="36">
        <f>AVERAGE(I31:I32)</f>
        <v>1</v>
      </c>
      <c r="K31" s="37"/>
      <c r="L31" s="38" t="s">
        <v>22</v>
      </c>
      <c r="M31" s="65"/>
      <c r="N31" s="95"/>
      <c r="P31" s="42"/>
    </row>
    <row r="32" spans="1:16" ht="56.25" customHeight="1">
      <c r="A32" s="39"/>
      <c r="B32" s="43"/>
      <c r="C32" s="44"/>
      <c r="D32" s="52"/>
      <c r="E32" s="33" t="s">
        <v>30</v>
      </c>
      <c r="F32" s="34" t="s">
        <v>25</v>
      </c>
      <c r="G32" s="37">
        <v>1</v>
      </c>
      <c r="H32" s="37">
        <v>1</v>
      </c>
      <c r="I32" s="35">
        <v>1</v>
      </c>
      <c r="J32" s="45"/>
      <c r="K32" s="37"/>
      <c r="L32" s="38" t="s">
        <v>22</v>
      </c>
      <c r="M32" s="45"/>
      <c r="N32" s="95"/>
      <c r="P32" s="42"/>
    </row>
    <row r="33" spans="1:16" ht="20.25" customHeight="1">
      <c r="A33" s="39"/>
      <c r="B33" s="274" t="s">
        <v>31</v>
      </c>
      <c r="C33" s="275"/>
      <c r="D33" s="275"/>
      <c r="E33" s="268"/>
      <c r="F33" s="268"/>
      <c r="G33" s="268"/>
      <c r="H33" s="268"/>
      <c r="I33" s="268"/>
      <c r="J33" s="268"/>
      <c r="K33" s="268"/>
      <c r="L33" s="268"/>
      <c r="M33" s="269"/>
      <c r="N33" s="95"/>
      <c r="P33" s="42"/>
    </row>
    <row r="34" spans="1:16" ht="20.25" customHeight="1">
      <c r="A34" s="39"/>
      <c r="B34" s="266" t="s">
        <v>17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9"/>
      <c r="N34" s="95"/>
      <c r="P34" s="42"/>
    </row>
    <row r="35" spans="1:16" ht="83.25" customHeight="1">
      <c r="A35" s="39"/>
      <c r="B35" s="30" t="s">
        <v>32</v>
      </c>
      <c r="C35" s="56" t="s">
        <v>18</v>
      </c>
      <c r="D35" s="37" t="s">
        <v>19</v>
      </c>
      <c r="E35" s="33" t="s">
        <v>33</v>
      </c>
      <c r="F35" s="34" t="s">
        <v>21</v>
      </c>
      <c r="G35" s="34">
        <v>100</v>
      </c>
      <c r="H35" s="34">
        <v>100</v>
      </c>
      <c r="I35" s="35">
        <f>H35/G35</f>
        <v>1</v>
      </c>
      <c r="J35" s="36">
        <f>I35</f>
        <v>1</v>
      </c>
      <c r="K35" s="37"/>
      <c r="L35" s="38" t="s">
        <v>22</v>
      </c>
      <c r="M35" s="36">
        <f>AVERAGE(J35:J36)</f>
        <v>1</v>
      </c>
      <c r="N35" s="95"/>
      <c r="P35" s="42"/>
    </row>
    <row r="36" spans="1:16" ht="33" customHeight="1">
      <c r="A36" s="39"/>
      <c r="B36" s="30"/>
      <c r="C36" s="56"/>
      <c r="D36" s="30" t="s">
        <v>23</v>
      </c>
      <c r="E36" s="37" t="s">
        <v>24</v>
      </c>
      <c r="F36" s="34" t="s">
        <v>25</v>
      </c>
      <c r="G36" s="34">
        <v>13</v>
      </c>
      <c r="H36" s="34">
        <v>13</v>
      </c>
      <c r="I36" s="35">
        <f>H36/G36</f>
        <v>1</v>
      </c>
      <c r="J36" s="36">
        <f>AVERAGE(I36:I37)</f>
        <v>1</v>
      </c>
      <c r="K36" s="37"/>
      <c r="L36" s="38" t="s">
        <v>22</v>
      </c>
      <c r="M36" s="65"/>
      <c r="N36" s="95"/>
      <c r="P36" s="42"/>
    </row>
    <row r="37" spans="1:16" ht="62.25" customHeight="1">
      <c r="A37" s="39"/>
      <c r="B37" s="43"/>
      <c r="C37" s="51"/>
      <c r="D37" s="52"/>
      <c r="E37" s="33" t="s">
        <v>34</v>
      </c>
      <c r="F37" s="34" t="s">
        <v>25</v>
      </c>
      <c r="G37" s="34">
        <v>6</v>
      </c>
      <c r="H37" s="34">
        <v>6</v>
      </c>
      <c r="I37" s="35">
        <f>H37/G37</f>
        <v>1</v>
      </c>
      <c r="J37" s="45"/>
      <c r="K37" s="37"/>
      <c r="L37" s="38" t="s">
        <v>22</v>
      </c>
      <c r="M37" s="45"/>
      <c r="N37" s="95"/>
      <c r="P37" s="42"/>
    </row>
    <row r="38" spans="1:16" ht="15.75" customHeight="1">
      <c r="A38" s="39"/>
      <c r="B38" s="274" t="s">
        <v>35</v>
      </c>
      <c r="C38" s="275"/>
      <c r="D38" s="275"/>
      <c r="E38" s="268"/>
      <c r="F38" s="268"/>
      <c r="G38" s="268"/>
      <c r="H38" s="268"/>
      <c r="I38" s="268"/>
      <c r="J38" s="268"/>
      <c r="K38" s="268"/>
      <c r="L38" s="268"/>
      <c r="M38" s="269"/>
      <c r="N38" s="95"/>
      <c r="P38" s="42"/>
    </row>
    <row r="39" spans="1:16" ht="15.75" customHeight="1">
      <c r="A39" s="39"/>
      <c r="B39" s="273" t="s">
        <v>36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9"/>
      <c r="N39" s="95"/>
      <c r="P39" s="42"/>
    </row>
    <row r="40" spans="1:16" ht="49.5" customHeight="1">
      <c r="A40" s="39"/>
      <c r="B40" s="53" t="s">
        <v>35</v>
      </c>
      <c r="C40" s="56" t="s">
        <v>18</v>
      </c>
      <c r="D40" s="37" t="s">
        <v>19</v>
      </c>
      <c r="E40" s="59" t="s">
        <v>37</v>
      </c>
      <c r="F40" s="34" t="s">
        <v>21</v>
      </c>
      <c r="G40" s="40">
        <v>100</v>
      </c>
      <c r="H40" s="43">
        <v>100</v>
      </c>
      <c r="I40" s="35">
        <f>H40/G40</f>
        <v>1</v>
      </c>
      <c r="J40" s="60">
        <f>I40</f>
        <v>1</v>
      </c>
      <c r="K40" s="37"/>
      <c r="L40" s="37" t="s">
        <v>38</v>
      </c>
      <c r="M40" s="36">
        <f>AVERAGE(J40:J41)</f>
        <v>1</v>
      </c>
      <c r="N40" s="95"/>
      <c r="P40" s="42"/>
    </row>
    <row r="41" spans="1:16" ht="27" customHeight="1">
      <c r="A41" s="39"/>
      <c r="B41" s="61"/>
      <c r="C41" s="62"/>
      <c r="D41" s="32" t="s">
        <v>23</v>
      </c>
      <c r="E41" s="37" t="s">
        <v>39</v>
      </c>
      <c r="F41" s="63" t="s">
        <v>25</v>
      </c>
      <c r="G41" s="64">
        <v>20</v>
      </c>
      <c r="H41" s="64">
        <v>20</v>
      </c>
      <c r="I41" s="35">
        <f>H41/G41</f>
        <v>1</v>
      </c>
      <c r="J41" s="65">
        <f>AVERAGE(I41:I43)</f>
        <v>1</v>
      </c>
      <c r="K41" s="37"/>
      <c r="L41" s="38" t="s">
        <v>22</v>
      </c>
      <c r="M41" s="65"/>
      <c r="N41" s="95"/>
      <c r="P41" s="42"/>
    </row>
    <row r="42" spans="1:16" ht="42" customHeight="1">
      <c r="A42" s="39"/>
      <c r="B42" s="61"/>
      <c r="C42" s="62"/>
      <c r="D42" s="66"/>
      <c r="E42" s="107" t="s">
        <v>40</v>
      </c>
      <c r="F42" s="38" t="s">
        <v>41</v>
      </c>
      <c r="G42" s="64">
        <v>420</v>
      </c>
      <c r="H42" s="64">
        <v>420</v>
      </c>
      <c r="I42" s="35">
        <f>H42/G42</f>
        <v>1</v>
      </c>
      <c r="J42" s="65"/>
      <c r="K42" s="37"/>
      <c r="L42" s="37" t="s">
        <v>38</v>
      </c>
      <c r="M42" s="65"/>
      <c r="N42" s="95"/>
      <c r="P42" s="42"/>
    </row>
    <row r="43" spans="1:16" ht="37.5" customHeight="1">
      <c r="A43" s="39"/>
      <c r="B43" s="67"/>
      <c r="C43" s="44"/>
      <c r="D43" s="68"/>
      <c r="E43" s="37" t="s">
        <v>42</v>
      </c>
      <c r="F43" s="38" t="s">
        <v>43</v>
      </c>
      <c r="G43" s="64">
        <v>2520</v>
      </c>
      <c r="H43" s="64">
        <v>2520</v>
      </c>
      <c r="I43" s="35">
        <f>H43/G43</f>
        <v>1</v>
      </c>
      <c r="J43" s="45"/>
      <c r="K43" s="37"/>
      <c r="L43" s="37" t="s">
        <v>38</v>
      </c>
      <c r="M43" s="45"/>
      <c r="N43" s="95"/>
      <c r="P43" s="42"/>
    </row>
    <row r="44" spans="1:16" ht="18.75" customHeight="1">
      <c r="A44" s="39"/>
      <c r="B44" s="69" t="s">
        <v>44</v>
      </c>
      <c r="C44" s="70"/>
      <c r="D44" s="68"/>
      <c r="E44" s="68"/>
      <c r="F44" s="70"/>
      <c r="G44" s="68"/>
      <c r="H44" s="68"/>
      <c r="I44" s="71"/>
      <c r="J44" s="72"/>
      <c r="K44" s="68"/>
      <c r="L44" s="68"/>
      <c r="M44" s="99"/>
      <c r="N44" s="95"/>
      <c r="P44" s="42"/>
    </row>
    <row r="45" spans="1:16" ht="51" customHeight="1">
      <c r="A45" s="39"/>
      <c r="B45" s="73" t="s">
        <v>44</v>
      </c>
      <c r="C45" s="56" t="s">
        <v>18</v>
      </c>
      <c r="D45" s="37" t="s">
        <v>19</v>
      </c>
      <c r="E45" s="59" t="s">
        <v>37</v>
      </c>
      <c r="F45" s="34" t="s">
        <v>21</v>
      </c>
      <c r="G45" s="43">
        <v>100</v>
      </c>
      <c r="H45" s="43">
        <v>100</v>
      </c>
      <c r="I45" s="35">
        <f>H45/G45</f>
        <v>1</v>
      </c>
      <c r="J45" s="60">
        <f>I45</f>
        <v>1</v>
      </c>
      <c r="K45" s="33"/>
      <c r="L45" s="37" t="s">
        <v>38</v>
      </c>
      <c r="M45" s="36">
        <f>AVERAGE(J45:J46)</f>
        <v>1</v>
      </c>
      <c r="N45" s="95"/>
      <c r="P45" s="42"/>
    </row>
    <row r="46" spans="1:16" ht="52.5" customHeight="1">
      <c r="A46" s="39"/>
      <c r="B46" s="74"/>
      <c r="C46" s="51"/>
      <c r="D46" s="33" t="s">
        <v>23</v>
      </c>
      <c r="E46" s="37" t="s">
        <v>24</v>
      </c>
      <c r="F46" s="34" t="s">
        <v>25</v>
      </c>
      <c r="G46" s="43">
        <v>60</v>
      </c>
      <c r="H46" s="43">
        <v>60</v>
      </c>
      <c r="I46" s="35">
        <f>H46/G46</f>
        <v>1</v>
      </c>
      <c r="J46" s="45">
        <f>I46</f>
        <v>1</v>
      </c>
      <c r="K46" s="33"/>
      <c r="L46" s="38" t="s">
        <v>22</v>
      </c>
      <c r="M46" s="45"/>
      <c r="N46" s="95"/>
      <c r="P46" s="42"/>
    </row>
    <row r="47" spans="1:16" ht="17.25" customHeight="1">
      <c r="A47" s="39"/>
      <c r="B47" s="75" t="s">
        <v>45</v>
      </c>
      <c r="C47" s="70"/>
      <c r="D47" s="68"/>
      <c r="E47" s="68"/>
      <c r="F47" s="70"/>
      <c r="G47" s="68"/>
      <c r="H47" s="68"/>
      <c r="I47" s="71"/>
      <c r="J47" s="72"/>
      <c r="K47" s="68"/>
      <c r="L47" s="68"/>
      <c r="M47" s="99"/>
      <c r="N47" s="95"/>
      <c r="P47" s="42"/>
    </row>
    <row r="48" spans="1:16" ht="15" customHeight="1">
      <c r="A48" s="39"/>
      <c r="B48" s="69" t="s">
        <v>46</v>
      </c>
      <c r="C48" s="76"/>
      <c r="D48" s="77"/>
      <c r="E48" s="68"/>
      <c r="F48" s="70"/>
      <c r="G48" s="68"/>
      <c r="H48" s="68"/>
      <c r="I48" s="71"/>
      <c r="J48" s="78"/>
      <c r="K48" s="68"/>
      <c r="L48" s="68"/>
      <c r="M48" s="99"/>
      <c r="N48" s="95"/>
      <c r="P48" s="42"/>
    </row>
    <row r="49" spans="1:16" ht="51" customHeight="1">
      <c r="A49" s="39"/>
      <c r="B49" s="79" t="s">
        <v>45</v>
      </c>
      <c r="C49" s="56" t="s">
        <v>18</v>
      </c>
      <c r="D49" s="37" t="s">
        <v>19</v>
      </c>
      <c r="E49" s="59" t="s">
        <v>37</v>
      </c>
      <c r="F49" s="34" t="s">
        <v>21</v>
      </c>
      <c r="G49" s="40">
        <v>100</v>
      </c>
      <c r="H49" s="43">
        <v>100</v>
      </c>
      <c r="I49" s="35">
        <f>H49/G49</f>
        <v>1</v>
      </c>
      <c r="J49" s="60">
        <f>I49</f>
        <v>1</v>
      </c>
      <c r="K49" s="37"/>
      <c r="L49" s="37" t="s">
        <v>38</v>
      </c>
      <c r="M49" s="36">
        <f>AVERAGE(J49:J50)</f>
        <v>1</v>
      </c>
      <c r="N49" s="95"/>
      <c r="P49" s="42"/>
    </row>
    <row r="50" spans="1:16" ht="41.25" customHeight="1">
      <c r="A50" s="39"/>
      <c r="B50" s="80"/>
      <c r="C50" s="41"/>
      <c r="D50" s="32" t="s">
        <v>23</v>
      </c>
      <c r="E50" s="37" t="s">
        <v>24</v>
      </c>
      <c r="F50" s="63" t="s">
        <v>25</v>
      </c>
      <c r="G50" s="64">
        <v>26</v>
      </c>
      <c r="H50" s="64">
        <v>26</v>
      </c>
      <c r="I50" s="35">
        <v>1</v>
      </c>
      <c r="J50" s="65">
        <f>AVERAGE(I50:I52)</f>
        <v>1</v>
      </c>
      <c r="K50" s="37"/>
      <c r="L50" s="38" t="s">
        <v>22</v>
      </c>
      <c r="M50" s="65"/>
      <c r="N50" s="95"/>
      <c r="P50" s="42"/>
    </row>
    <row r="51" spans="1:16" ht="40.5" customHeight="1">
      <c r="A51" s="39"/>
      <c r="B51" s="80"/>
      <c r="C51" s="41"/>
      <c r="D51" s="66"/>
      <c r="E51" s="33" t="s">
        <v>40</v>
      </c>
      <c r="F51" s="38" t="s">
        <v>41</v>
      </c>
      <c r="G51" s="64">
        <v>4655</v>
      </c>
      <c r="H51" s="64">
        <v>4655</v>
      </c>
      <c r="I51" s="35">
        <v>1</v>
      </c>
      <c r="J51" s="65"/>
      <c r="K51" s="37"/>
      <c r="L51" s="37" t="s">
        <v>38</v>
      </c>
      <c r="M51" s="65"/>
      <c r="N51" s="95"/>
      <c r="P51" s="42"/>
    </row>
    <row r="52" spans="1:16" ht="42" customHeight="1">
      <c r="A52" s="39"/>
      <c r="B52" s="81"/>
      <c r="C52" s="44"/>
      <c r="D52" s="52"/>
      <c r="E52" s="33" t="s">
        <v>42</v>
      </c>
      <c r="F52" s="38" t="s">
        <v>43</v>
      </c>
      <c r="G52" s="64">
        <v>18620</v>
      </c>
      <c r="H52" s="64">
        <v>18620</v>
      </c>
      <c r="I52" s="35">
        <v>1</v>
      </c>
      <c r="J52" s="45"/>
      <c r="K52" s="37"/>
      <c r="L52" s="37" t="s">
        <v>38</v>
      </c>
      <c r="M52" s="45"/>
      <c r="N52" s="95"/>
      <c r="P52" s="42"/>
    </row>
    <row r="53" spans="1:16" ht="18" customHeight="1">
      <c r="A53" s="39"/>
      <c r="B53" s="82" t="s">
        <v>47</v>
      </c>
      <c r="C53" s="70"/>
      <c r="D53" s="68"/>
      <c r="E53" s="68"/>
      <c r="F53" s="70"/>
      <c r="G53" s="68"/>
      <c r="H53" s="68"/>
      <c r="I53" s="71"/>
      <c r="J53" s="71"/>
      <c r="K53" s="68"/>
      <c r="L53" s="68"/>
      <c r="M53" s="99"/>
      <c r="N53" s="95"/>
      <c r="P53" s="42"/>
    </row>
    <row r="54" spans="1:16" ht="16.5" customHeight="1">
      <c r="A54" s="39"/>
      <c r="B54" s="82" t="s">
        <v>48</v>
      </c>
      <c r="C54" s="70"/>
      <c r="D54" s="77"/>
      <c r="E54" s="68"/>
      <c r="F54" s="70"/>
      <c r="G54" s="68"/>
      <c r="H54" s="68"/>
      <c r="I54" s="71"/>
      <c r="J54" s="71"/>
      <c r="K54" s="68"/>
      <c r="L54" s="68"/>
      <c r="M54" s="99"/>
      <c r="N54" s="95"/>
      <c r="P54" s="42"/>
    </row>
    <row r="55" spans="1:16" ht="74.25" customHeight="1">
      <c r="A55" s="39"/>
      <c r="B55" s="83" t="s">
        <v>47</v>
      </c>
      <c r="C55" s="84" t="s">
        <v>18</v>
      </c>
      <c r="D55" s="30" t="s">
        <v>19</v>
      </c>
      <c r="E55" s="85" t="s">
        <v>49</v>
      </c>
      <c r="F55" s="34" t="s">
        <v>21</v>
      </c>
      <c r="G55" s="40">
        <v>100</v>
      </c>
      <c r="H55" s="43">
        <v>100</v>
      </c>
      <c r="I55" s="35">
        <f>H55/G55</f>
        <v>1</v>
      </c>
      <c r="J55" s="36">
        <f>AVERAGE(I55:I56)</f>
        <v>1</v>
      </c>
      <c r="K55" s="37"/>
      <c r="L55" s="37" t="s">
        <v>55</v>
      </c>
      <c r="M55" s="36">
        <f>AVERAGE(J55:J57)</f>
        <v>1</v>
      </c>
      <c r="N55" s="95"/>
      <c r="P55" s="42"/>
    </row>
    <row r="56" spans="1:16" ht="41.25" customHeight="1">
      <c r="A56" s="39"/>
      <c r="B56" s="86"/>
      <c r="C56" s="62"/>
      <c r="D56" s="52"/>
      <c r="E56" s="85" t="s">
        <v>50</v>
      </c>
      <c r="F56" s="34" t="s">
        <v>21</v>
      </c>
      <c r="G56" s="64">
        <v>100</v>
      </c>
      <c r="H56" s="64">
        <v>100</v>
      </c>
      <c r="I56" s="35">
        <v>1</v>
      </c>
      <c r="J56" s="45"/>
      <c r="K56" s="37"/>
      <c r="L56" s="37" t="s">
        <v>55</v>
      </c>
      <c r="M56" s="65"/>
      <c r="N56" s="95"/>
      <c r="P56" s="42"/>
    </row>
    <row r="57" spans="1:16" ht="44.25" customHeight="1">
      <c r="A57" s="39"/>
      <c r="B57" s="86"/>
      <c r="C57" s="41"/>
      <c r="D57" s="40" t="s">
        <v>23</v>
      </c>
      <c r="E57" s="87" t="s">
        <v>51</v>
      </c>
      <c r="F57" s="34" t="s">
        <v>52</v>
      </c>
      <c r="G57" s="64">
        <v>3</v>
      </c>
      <c r="H57" s="64">
        <v>3</v>
      </c>
      <c r="I57" s="35">
        <v>1</v>
      </c>
      <c r="J57" s="65">
        <f>AVERAGE(I57:I58)</f>
        <v>1</v>
      </c>
      <c r="K57" s="37"/>
      <c r="L57" s="37" t="s">
        <v>53</v>
      </c>
      <c r="M57" s="65"/>
      <c r="N57" s="95"/>
      <c r="P57" s="42"/>
    </row>
    <row r="58" spans="1:16" ht="51.75" customHeight="1">
      <c r="A58" s="39"/>
      <c r="B58" s="88"/>
      <c r="C58" s="44"/>
      <c r="D58" s="52"/>
      <c r="E58" s="85" t="s">
        <v>54</v>
      </c>
      <c r="F58" s="34" t="s">
        <v>52</v>
      </c>
      <c r="G58" s="64">
        <v>1050</v>
      </c>
      <c r="H58" s="64">
        <v>1050</v>
      </c>
      <c r="I58" s="35">
        <v>1</v>
      </c>
      <c r="J58" s="45"/>
      <c r="K58" s="37"/>
      <c r="L58" s="37" t="s">
        <v>55</v>
      </c>
      <c r="M58" s="45"/>
      <c r="N58" s="95"/>
      <c r="P58" s="42"/>
    </row>
    <row r="59" spans="1:16" ht="17.25" customHeight="1">
      <c r="A59" s="39"/>
      <c r="B59" s="274" t="s">
        <v>57</v>
      </c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100"/>
      <c r="P59" s="42"/>
    </row>
    <row r="60" spans="1:16" ht="17.25" customHeight="1">
      <c r="A60" s="39"/>
      <c r="B60" s="96" t="s">
        <v>58</v>
      </c>
      <c r="C60" s="48"/>
      <c r="D60" s="48"/>
      <c r="E60" s="48"/>
      <c r="F60" s="48"/>
      <c r="G60" s="48"/>
      <c r="H60" s="48"/>
      <c r="I60" s="48"/>
      <c r="J60" s="97"/>
      <c r="K60" s="48"/>
      <c r="L60" s="48"/>
      <c r="M60" s="98"/>
      <c r="N60" s="100"/>
      <c r="P60" s="42"/>
    </row>
    <row r="61" spans="1:16" ht="53.25" customHeight="1">
      <c r="A61" s="39"/>
      <c r="B61" s="30" t="s">
        <v>57</v>
      </c>
      <c r="C61" s="56" t="s">
        <v>18</v>
      </c>
      <c r="D61" s="37" t="s">
        <v>19</v>
      </c>
      <c r="E61" s="101" t="s">
        <v>37</v>
      </c>
      <c r="F61" s="34" t="s">
        <v>21</v>
      </c>
      <c r="G61" s="43">
        <v>0</v>
      </c>
      <c r="H61" s="43">
        <v>0</v>
      </c>
      <c r="I61" s="35">
        <v>1</v>
      </c>
      <c r="J61" s="60">
        <f>I61</f>
        <v>1</v>
      </c>
      <c r="K61" s="37"/>
      <c r="L61" s="37" t="s">
        <v>38</v>
      </c>
      <c r="M61" s="36">
        <f>AVERAGE(J61:J62)</f>
        <v>1</v>
      </c>
      <c r="N61" s="100"/>
      <c r="P61" s="42"/>
    </row>
    <row r="62" spans="1:16" ht="52.5" customHeight="1">
      <c r="A62" s="50"/>
      <c r="B62" s="43"/>
      <c r="C62" s="51"/>
      <c r="D62" s="33" t="s">
        <v>23</v>
      </c>
      <c r="E62" s="37" t="s">
        <v>59</v>
      </c>
      <c r="F62" s="37" t="s">
        <v>60</v>
      </c>
      <c r="G62" s="102">
        <v>0</v>
      </c>
      <c r="H62" s="102">
        <v>0</v>
      </c>
      <c r="I62" s="35">
        <v>1</v>
      </c>
      <c r="J62" s="45">
        <f>I62</f>
        <v>1</v>
      </c>
      <c r="K62" s="37"/>
      <c r="L62" s="37" t="s">
        <v>38</v>
      </c>
      <c r="M62" s="45"/>
      <c r="N62" s="103"/>
      <c r="O62" s="104"/>
      <c r="P62" s="89"/>
    </row>
  </sheetData>
  <sheetProtection/>
  <mergeCells count="15">
    <mergeCell ref="L2:P2"/>
    <mergeCell ref="B3:M3"/>
    <mergeCell ref="B4:M4"/>
    <mergeCell ref="A7:A9"/>
    <mergeCell ref="B14:L14"/>
    <mergeCell ref="B23:M23"/>
    <mergeCell ref="B19:L19"/>
    <mergeCell ref="B39:M39"/>
    <mergeCell ref="B59:M59"/>
    <mergeCell ref="B24:M24"/>
    <mergeCell ref="B28:M28"/>
    <mergeCell ref="B29:M29"/>
    <mergeCell ref="B33:M33"/>
    <mergeCell ref="B34:M34"/>
    <mergeCell ref="B38:M38"/>
  </mergeCells>
  <printOptions/>
  <pageMargins left="0.7" right="0.7" top="0.75" bottom="0.75" header="0.3" footer="0.3"/>
  <pageSetup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E1">
      <selection activeCell="K2" sqref="K2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6384" width="9.140625" style="1" customWidth="1"/>
  </cols>
  <sheetData>
    <row r="1" ht="20.25">
      <c r="B1" s="105"/>
    </row>
    <row r="2" spans="12:16" ht="99" customHeight="1">
      <c r="L2" s="261" t="s">
        <v>187</v>
      </c>
      <c r="M2" s="262"/>
      <c r="N2" s="262"/>
      <c r="O2" s="262"/>
      <c r="P2" s="262"/>
    </row>
    <row r="3" spans="2:13" ht="18.75">
      <c r="B3" s="263" t="s">
        <v>185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106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</row>
    <row r="7" spans="1:16" s="25" customFormat="1" ht="15" customHeight="1">
      <c r="A7" s="131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ht="17.25" customHeight="1">
      <c r="A8" s="39"/>
      <c r="B8" s="274" t="s">
        <v>57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132"/>
      <c r="O8" s="133"/>
      <c r="P8" s="133"/>
    </row>
    <row r="9" spans="1:16" ht="17.25" customHeight="1">
      <c r="A9" s="39"/>
      <c r="B9" s="96" t="s">
        <v>58</v>
      </c>
      <c r="C9" s="48"/>
      <c r="D9" s="48"/>
      <c r="E9" s="48"/>
      <c r="F9" s="48"/>
      <c r="G9" s="48"/>
      <c r="H9" s="48"/>
      <c r="I9" s="48"/>
      <c r="J9" s="97"/>
      <c r="K9" s="48"/>
      <c r="L9" s="48"/>
      <c r="M9" s="98"/>
      <c r="N9" s="132"/>
      <c r="O9" s="133"/>
      <c r="P9" s="133"/>
    </row>
    <row r="10" spans="1:16" ht="53.25" customHeight="1">
      <c r="A10" s="39"/>
      <c r="B10" s="30" t="s">
        <v>57</v>
      </c>
      <c r="C10" s="56" t="s">
        <v>18</v>
      </c>
      <c r="D10" s="37" t="s">
        <v>19</v>
      </c>
      <c r="E10" s="101" t="s">
        <v>37</v>
      </c>
      <c r="F10" s="34" t="s">
        <v>21</v>
      </c>
      <c r="G10" s="43">
        <v>100</v>
      </c>
      <c r="H10" s="43">
        <v>100</v>
      </c>
      <c r="I10" s="35">
        <v>1</v>
      </c>
      <c r="J10" s="60">
        <f>I10</f>
        <v>1</v>
      </c>
      <c r="K10" s="37"/>
      <c r="L10" s="37" t="s">
        <v>38</v>
      </c>
      <c r="M10" s="36">
        <f>AVERAGE(J10:J11)</f>
        <v>1</v>
      </c>
      <c r="N10" s="134">
        <f>AVERAGE(M10:M11)</f>
        <v>1</v>
      </c>
      <c r="O10" s="135">
        <f>M10</f>
        <v>1</v>
      </c>
      <c r="P10" s="136">
        <f>J11</f>
        <v>1</v>
      </c>
    </row>
    <row r="11" spans="1:16" ht="52.5" customHeight="1">
      <c r="A11" s="50"/>
      <c r="B11" s="37"/>
      <c r="C11" s="34"/>
      <c r="D11" s="33" t="s">
        <v>23</v>
      </c>
      <c r="E11" s="37" t="s">
        <v>59</v>
      </c>
      <c r="F11" s="37" t="s">
        <v>60</v>
      </c>
      <c r="G11" s="216">
        <v>573300</v>
      </c>
      <c r="H11" s="217">
        <v>573300</v>
      </c>
      <c r="I11" s="35">
        <v>1</v>
      </c>
      <c r="J11" s="45">
        <f>I11</f>
        <v>1</v>
      </c>
      <c r="K11" s="37"/>
      <c r="L11" s="37" t="s">
        <v>38</v>
      </c>
      <c r="M11" s="60">
        <f>AVERAGE(J11:J12)</f>
        <v>1</v>
      </c>
      <c r="N11" s="60">
        <v>1</v>
      </c>
      <c r="O11" s="215">
        <v>1</v>
      </c>
      <c r="P11" s="214">
        <v>1</v>
      </c>
    </row>
  </sheetData>
  <sheetProtection/>
  <mergeCells count="4">
    <mergeCell ref="B8:M8"/>
    <mergeCell ref="L2:P2"/>
    <mergeCell ref="B3:M3"/>
    <mergeCell ref="B4:M4"/>
  </mergeCells>
  <printOptions/>
  <pageMargins left="0.7" right="0.7" top="0.75" bottom="0.75" header="0.3" footer="0.3"/>
  <pageSetup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6384" width="9.140625" style="1" customWidth="1"/>
  </cols>
  <sheetData>
    <row r="1" ht="20.25">
      <c r="B1" s="105"/>
    </row>
    <row r="2" spans="12:16" ht="99" customHeight="1">
      <c r="L2" s="261" t="s">
        <v>187</v>
      </c>
      <c r="M2" s="262"/>
      <c r="N2" s="262"/>
      <c r="O2" s="262"/>
      <c r="P2" s="262"/>
    </row>
    <row r="3" spans="2:13" ht="18.75">
      <c r="B3" s="263" t="s">
        <v>181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107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</row>
    <row r="7" spans="1:16" s="25" customFormat="1" ht="15" customHeight="1">
      <c r="A7" s="131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ht="17.25" customHeight="1">
      <c r="A8" s="39"/>
      <c r="B8" s="273" t="s">
        <v>57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140"/>
      <c r="N8" s="132"/>
      <c r="O8" s="133"/>
      <c r="P8" s="133"/>
    </row>
    <row r="9" spans="1:16" ht="17.25" customHeight="1">
      <c r="A9" s="39"/>
      <c r="B9" s="96" t="s">
        <v>58</v>
      </c>
      <c r="C9" s="48"/>
      <c r="D9" s="48"/>
      <c r="E9" s="48"/>
      <c r="F9" s="48"/>
      <c r="G9" s="48"/>
      <c r="H9" s="48"/>
      <c r="I9" s="48"/>
      <c r="J9" s="97"/>
      <c r="K9" s="48"/>
      <c r="L9" s="48"/>
      <c r="M9" s="98"/>
      <c r="N9" s="132"/>
      <c r="O9" s="133"/>
      <c r="P9" s="133"/>
    </row>
    <row r="10" spans="1:16" ht="53.25" customHeight="1">
      <c r="A10" s="39"/>
      <c r="B10" s="30" t="s">
        <v>57</v>
      </c>
      <c r="C10" s="56" t="s">
        <v>18</v>
      </c>
      <c r="D10" s="37" t="s">
        <v>19</v>
      </c>
      <c r="E10" s="101" t="s">
        <v>37</v>
      </c>
      <c r="F10" s="34" t="s">
        <v>21</v>
      </c>
      <c r="G10" s="43">
        <v>100</v>
      </c>
      <c r="H10" s="43">
        <v>100</v>
      </c>
      <c r="I10" s="35">
        <v>1</v>
      </c>
      <c r="J10" s="60">
        <f>I10</f>
        <v>1</v>
      </c>
      <c r="K10" s="37"/>
      <c r="L10" s="37" t="s">
        <v>38</v>
      </c>
      <c r="M10" s="36">
        <f>AVERAGE(J10:J11)</f>
        <v>1</v>
      </c>
      <c r="N10" s="134">
        <f>AVERAGE(M10:M11)</f>
        <v>1</v>
      </c>
      <c r="O10" s="135">
        <f>M10</f>
        <v>1</v>
      </c>
      <c r="P10" s="136">
        <f>J11</f>
        <v>1</v>
      </c>
    </row>
    <row r="11" spans="1:16" ht="52.5" customHeight="1">
      <c r="A11" s="50"/>
      <c r="B11" s="43"/>
      <c r="C11" s="51"/>
      <c r="D11" s="33" t="s">
        <v>23</v>
      </c>
      <c r="E11" s="37" t="s">
        <v>59</v>
      </c>
      <c r="F11" s="37" t="s">
        <v>60</v>
      </c>
      <c r="G11" s="102">
        <v>341940</v>
      </c>
      <c r="H11" s="102">
        <v>341940</v>
      </c>
      <c r="I11" s="35">
        <v>1</v>
      </c>
      <c r="J11" s="45">
        <f>I11</f>
        <v>1</v>
      </c>
      <c r="K11" s="37"/>
      <c r="L11" s="37" t="s">
        <v>38</v>
      </c>
      <c r="M11" s="45">
        <v>1</v>
      </c>
      <c r="N11" s="218">
        <v>1</v>
      </c>
      <c r="O11" s="215">
        <v>1</v>
      </c>
      <c r="P11" s="214">
        <v>1</v>
      </c>
    </row>
  </sheetData>
  <sheetProtection/>
  <mergeCells count="4">
    <mergeCell ref="L2:P2"/>
    <mergeCell ref="B3:M3"/>
    <mergeCell ref="B4:M4"/>
    <mergeCell ref="B8:L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8" sqref="A8:L8"/>
    </sheetView>
  </sheetViews>
  <sheetFormatPr defaultColWidth="9.140625" defaultRowHeight="15"/>
  <cols>
    <col min="1" max="1" width="19.28125" style="0" customWidth="1"/>
    <col min="2" max="2" width="16.7109375" style="0" customWidth="1"/>
    <col min="3" max="3" width="10.57421875" style="0" customWidth="1"/>
    <col min="4" max="4" width="12.28125" style="0" customWidth="1"/>
    <col min="5" max="5" width="19.8515625" style="0" customWidth="1"/>
    <col min="6" max="6" width="10.57421875" style="0" customWidth="1"/>
    <col min="9" max="9" width="11.8515625" style="0" bestFit="1" customWidth="1"/>
    <col min="10" max="10" width="11.8515625" style="186" bestFit="1" customWidth="1"/>
    <col min="12" max="12" width="12.00390625" style="0" customWidth="1"/>
    <col min="13" max="13" width="9.57421875" style="0" bestFit="1" customWidth="1"/>
    <col min="14" max="14" width="13.28125" style="0" bestFit="1" customWidth="1"/>
    <col min="15" max="16" width="9.28125" style="0" bestFit="1" customWidth="1"/>
  </cols>
  <sheetData>
    <row r="1" spans="1:16" ht="20.25">
      <c r="A1" s="139"/>
      <c r="J1" s="185"/>
      <c r="K1" s="4"/>
      <c r="L1" s="90"/>
      <c r="M1" s="90"/>
      <c r="N1" s="5"/>
      <c r="O1" s="1"/>
      <c r="P1" s="1"/>
    </row>
    <row r="2" spans="1:16" ht="100.5" customHeight="1">
      <c r="A2" s="139"/>
      <c r="J2" s="185"/>
      <c r="K2" s="4"/>
      <c r="L2" s="261" t="s">
        <v>187</v>
      </c>
      <c r="M2" s="262"/>
      <c r="N2" s="262"/>
      <c r="O2" s="262"/>
      <c r="P2" s="262"/>
    </row>
    <row r="3" spans="1:13" ht="18.75">
      <c r="A3" s="139"/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39.75" customHeight="1">
      <c r="A4" s="139"/>
      <c r="B4" s="263" t="s">
        <v>146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ht="132">
      <c r="A5" s="156" t="s">
        <v>0</v>
      </c>
      <c r="B5" s="156" t="s">
        <v>108</v>
      </c>
      <c r="C5" s="156" t="s">
        <v>109</v>
      </c>
      <c r="D5" s="156" t="s">
        <v>3</v>
      </c>
      <c r="E5" s="156" t="s">
        <v>4</v>
      </c>
      <c r="F5" s="156" t="s">
        <v>5</v>
      </c>
      <c r="G5" s="156" t="s">
        <v>110</v>
      </c>
      <c r="H5" s="156" t="s">
        <v>111</v>
      </c>
      <c r="I5" s="156" t="s">
        <v>112</v>
      </c>
      <c r="J5" s="156" t="s">
        <v>9</v>
      </c>
      <c r="K5" s="156" t="s">
        <v>10</v>
      </c>
      <c r="L5" s="156" t="s">
        <v>113</v>
      </c>
      <c r="M5" s="6" t="s">
        <v>12</v>
      </c>
      <c r="N5" s="9" t="s">
        <v>13</v>
      </c>
      <c r="O5" s="6" t="s">
        <v>14</v>
      </c>
      <c r="P5" s="6" t="s">
        <v>15</v>
      </c>
    </row>
    <row r="6" spans="1:16" ht="15">
      <c r="A6" s="11">
        <v>1</v>
      </c>
      <c r="B6" s="11">
        <v>2</v>
      </c>
      <c r="C6" s="172">
        <v>3</v>
      </c>
      <c r="D6" s="172">
        <v>4</v>
      </c>
      <c r="E6" s="172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73">
        <v>12</v>
      </c>
      <c r="M6" s="13">
        <v>13</v>
      </c>
      <c r="N6" s="174">
        <v>14</v>
      </c>
      <c r="O6" s="175">
        <v>15</v>
      </c>
      <c r="P6" s="175">
        <v>16</v>
      </c>
    </row>
    <row r="7" spans="1:16" ht="15.75">
      <c r="A7" s="19" t="s">
        <v>61</v>
      </c>
      <c r="B7" s="20"/>
      <c r="C7" s="20"/>
      <c r="D7" s="20"/>
      <c r="E7" s="20"/>
      <c r="F7" s="21"/>
      <c r="G7" s="21"/>
      <c r="H7" s="21"/>
      <c r="I7" s="21"/>
      <c r="J7" s="187"/>
      <c r="K7" s="22"/>
      <c r="L7" s="91"/>
      <c r="M7" s="91"/>
      <c r="N7" s="23"/>
      <c r="O7" s="24"/>
      <c r="P7" s="24"/>
    </row>
    <row r="8" spans="1:16" ht="15" customHeight="1">
      <c r="A8" s="274" t="s">
        <v>188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140"/>
      <c r="N8" s="132"/>
      <c r="O8" s="133"/>
      <c r="P8" s="133"/>
    </row>
    <row r="9" spans="1:16" ht="1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188"/>
      <c r="K9" s="97"/>
      <c r="L9" s="98"/>
      <c r="M9" s="98"/>
      <c r="N9" s="132"/>
      <c r="O9" s="133"/>
      <c r="P9" s="133"/>
    </row>
    <row r="10" spans="1:16" ht="26.25" customHeight="1">
      <c r="A10" s="190"/>
      <c r="B10" s="192" t="s">
        <v>116</v>
      </c>
      <c r="C10" s="147" t="s">
        <v>18</v>
      </c>
      <c r="D10" s="148" t="s">
        <v>19</v>
      </c>
      <c r="E10" s="149" t="s">
        <v>37</v>
      </c>
      <c r="F10" s="150" t="s">
        <v>117</v>
      </c>
      <c r="G10" s="142">
        <v>100</v>
      </c>
      <c r="H10" s="142">
        <v>100</v>
      </c>
      <c r="I10" s="237">
        <f>H10/G10</f>
        <v>1</v>
      </c>
      <c r="J10" s="238">
        <f>I10</f>
        <v>1</v>
      </c>
      <c r="K10" s="151"/>
      <c r="L10" s="148" t="s">
        <v>118</v>
      </c>
      <c r="M10" s="227">
        <f>AVERAGE(J10:J11)</f>
        <v>1</v>
      </c>
      <c r="N10" s="229">
        <f>AVERAGE(M10:M27)</f>
        <v>1</v>
      </c>
      <c r="O10" s="230">
        <f>(J10+J13+J16+J19+J22+J26)/6</f>
        <v>1</v>
      </c>
      <c r="P10" s="231">
        <f>(J11+J14+J17+J20+J23+J27)/6</f>
        <v>1</v>
      </c>
    </row>
    <row r="11" spans="1:16" ht="25.5" customHeight="1">
      <c r="A11" s="191" t="s">
        <v>145</v>
      </c>
      <c r="B11" s="193" t="s">
        <v>139</v>
      </c>
      <c r="C11" s="147"/>
      <c r="D11" s="148" t="s">
        <v>23</v>
      </c>
      <c r="E11" s="153" t="s">
        <v>24</v>
      </c>
      <c r="F11" s="150" t="s">
        <v>119</v>
      </c>
      <c r="G11" s="142">
        <v>22</v>
      </c>
      <c r="H11" s="142">
        <v>22</v>
      </c>
      <c r="I11" s="237">
        <f>H11/G11</f>
        <v>1</v>
      </c>
      <c r="J11" s="238">
        <f>I11</f>
        <v>1</v>
      </c>
      <c r="K11" s="151"/>
      <c r="L11" s="141" t="s">
        <v>120</v>
      </c>
      <c r="M11" s="228"/>
      <c r="N11" s="39"/>
      <c r="P11" s="169"/>
    </row>
    <row r="12" spans="1:16" ht="24.75">
      <c r="A12" s="146" t="s">
        <v>115</v>
      </c>
      <c r="B12" s="194"/>
      <c r="C12" s="147"/>
      <c r="D12" s="148" t="s">
        <v>23</v>
      </c>
      <c r="E12" s="149" t="s">
        <v>121</v>
      </c>
      <c r="F12" s="155" t="s">
        <v>122</v>
      </c>
      <c r="G12" s="154">
        <v>4365</v>
      </c>
      <c r="H12" s="154">
        <v>4365</v>
      </c>
      <c r="I12" s="237">
        <f>H12/G12</f>
        <v>1</v>
      </c>
      <c r="J12" s="239"/>
      <c r="K12" s="177"/>
      <c r="L12" s="148" t="s">
        <v>118</v>
      </c>
      <c r="M12" s="228"/>
      <c r="N12" s="39"/>
      <c r="P12" s="169"/>
    </row>
    <row r="13" spans="1:16" ht="27.75" customHeight="1">
      <c r="A13" s="195"/>
      <c r="B13" s="197" t="s">
        <v>123</v>
      </c>
      <c r="C13" s="156" t="s">
        <v>18</v>
      </c>
      <c r="D13" s="157" t="s">
        <v>19</v>
      </c>
      <c r="E13" s="149" t="s">
        <v>37</v>
      </c>
      <c r="F13" s="150" t="s">
        <v>117</v>
      </c>
      <c r="G13" s="142">
        <v>0</v>
      </c>
      <c r="H13" s="154">
        <v>0</v>
      </c>
      <c r="I13" s="240">
        <v>1</v>
      </c>
      <c r="J13" s="224">
        <f>I13</f>
        <v>1</v>
      </c>
      <c r="K13" s="157"/>
      <c r="L13" s="157" t="s">
        <v>120</v>
      </c>
      <c r="M13" s="227">
        <f>AVERAGE(J13:J14)</f>
        <v>1</v>
      </c>
      <c r="N13" s="169"/>
      <c r="P13" s="169"/>
    </row>
    <row r="14" spans="1:16" ht="15">
      <c r="A14" s="195"/>
      <c r="B14" s="198" t="s">
        <v>124</v>
      </c>
      <c r="C14" s="156"/>
      <c r="D14" s="157" t="s">
        <v>23</v>
      </c>
      <c r="E14" s="153" t="s">
        <v>24</v>
      </c>
      <c r="F14" s="150" t="s">
        <v>25</v>
      </c>
      <c r="G14" s="154">
        <v>0</v>
      </c>
      <c r="H14" s="154">
        <v>0</v>
      </c>
      <c r="I14" s="240">
        <v>1</v>
      </c>
      <c r="J14" s="226">
        <f>SUM(AVERAGE(I14:I15))</f>
        <v>1</v>
      </c>
      <c r="K14" s="157"/>
      <c r="L14" s="157" t="s">
        <v>120</v>
      </c>
      <c r="M14" s="228"/>
      <c r="N14" s="169"/>
      <c r="P14" s="169"/>
    </row>
    <row r="15" spans="1:16" ht="28.5" customHeight="1">
      <c r="A15" s="195"/>
      <c r="B15" s="199"/>
      <c r="C15" s="156"/>
      <c r="D15" s="157" t="s">
        <v>23</v>
      </c>
      <c r="E15" s="149" t="s">
        <v>121</v>
      </c>
      <c r="F15" s="155" t="s">
        <v>122</v>
      </c>
      <c r="G15" s="154">
        <v>0</v>
      </c>
      <c r="H15" s="154">
        <v>0</v>
      </c>
      <c r="I15" s="241">
        <v>1</v>
      </c>
      <c r="J15" s="242"/>
      <c r="K15" s="180"/>
      <c r="L15" s="159" t="s">
        <v>120</v>
      </c>
      <c r="M15" s="228"/>
      <c r="N15" s="169"/>
      <c r="P15" s="169"/>
    </row>
    <row r="16" spans="1:16" ht="36" customHeight="1">
      <c r="A16" s="195"/>
      <c r="B16" s="192" t="s">
        <v>125</v>
      </c>
      <c r="C16" s="147" t="s">
        <v>18</v>
      </c>
      <c r="D16" s="160" t="s">
        <v>19</v>
      </c>
      <c r="E16" s="149" t="s">
        <v>37</v>
      </c>
      <c r="F16" s="161" t="s">
        <v>117</v>
      </c>
      <c r="G16" s="142">
        <v>100</v>
      </c>
      <c r="H16" s="142">
        <v>100</v>
      </c>
      <c r="I16" s="237">
        <f>H16/G16</f>
        <v>1</v>
      </c>
      <c r="J16" s="238">
        <f>I16</f>
        <v>1</v>
      </c>
      <c r="K16" s="157"/>
      <c r="L16" s="160" t="s">
        <v>118</v>
      </c>
      <c r="M16" s="227">
        <f>AVERAGE(J16:J17)</f>
        <v>1</v>
      </c>
      <c r="N16" s="169"/>
      <c r="P16" s="169"/>
    </row>
    <row r="17" spans="1:16" ht="25.5" customHeight="1">
      <c r="A17" s="195"/>
      <c r="B17" s="193" t="s">
        <v>124</v>
      </c>
      <c r="C17" s="147"/>
      <c r="D17" s="160" t="s">
        <v>23</v>
      </c>
      <c r="E17" s="161" t="s">
        <v>24</v>
      </c>
      <c r="F17" s="150" t="s">
        <v>119</v>
      </c>
      <c r="G17" s="154">
        <v>33</v>
      </c>
      <c r="H17" s="154">
        <v>33</v>
      </c>
      <c r="I17" s="237">
        <f>H17/G17</f>
        <v>1</v>
      </c>
      <c r="J17" s="238">
        <f>I17</f>
        <v>1</v>
      </c>
      <c r="K17" s="151"/>
      <c r="L17" s="157" t="s">
        <v>126</v>
      </c>
      <c r="M17" s="228"/>
      <c r="N17" s="169"/>
      <c r="P17" s="169"/>
    </row>
    <row r="18" spans="1:16" ht="33" customHeight="1">
      <c r="A18" s="195"/>
      <c r="B18" s="194"/>
      <c r="C18" s="147"/>
      <c r="D18" s="160" t="s">
        <v>23</v>
      </c>
      <c r="E18" s="149" t="s">
        <v>127</v>
      </c>
      <c r="F18" s="162" t="s">
        <v>122</v>
      </c>
      <c r="G18" s="154">
        <v>4567</v>
      </c>
      <c r="H18" s="154">
        <v>4567</v>
      </c>
      <c r="I18" s="237">
        <f>H18/G18</f>
        <v>1</v>
      </c>
      <c r="J18" s="225"/>
      <c r="K18" s="180"/>
      <c r="L18" s="160" t="s">
        <v>118</v>
      </c>
      <c r="M18" s="228"/>
      <c r="N18" s="169"/>
      <c r="P18" s="169"/>
    </row>
    <row r="19" spans="1:16" ht="42" customHeight="1">
      <c r="A19" s="195"/>
      <c r="B19" s="200" t="s">
        <v>128</v>
      </c>
      <c r="C19" s="163" t="s">
        <v>129</v>
      </c>
      <c r="D19" s="160" t="s">
        <v>19</v>
      </c>
      <c r="E19" s="149" t="s">
        <v>37</v>
      </c>
      <c r="F19" s="161" t="s">
        <v>117</v>
      </c>
      <c r="G19" s="142">
        <v>100</v>
      </c>
      <c r="H19" s="142">
        <v>100</v>
      </c>
      <c r="I19" s="237">
        <f>H19/G19</f>
        <v>1</v>
      </c>
      <c r="J19" s="225">
        <f>I19</f>
        <v>1</v>
      </c>
      <c r="K19" s="157"/>
      <c r="L19" s="160" t="s">
        <v>118</v>
      </c>
      <c r="M19" s="227">
        <f>AVERAGE(J19:J20)</f>
        <v>1</v>
      </c>
      <c r="N19" s="169"/>
      <c r="P19" s="169"/>
    </row>
    <row r="20" spans="1:16" ht="24">
      <c r="A20" s="195"/>
      <c r="B20" s="201" t="s">
        <v>140</v>
      </c>
      <c r="C20" s="163"/>
      <c r="D20" s="160" t="s">
        <v>23</v>
      </c>
      <c r="E20" s="161" t="s">
        <v>24</v>
      </c>
      <c r="F20" s="150" t="s">
        <v>119</v>
      </c>
      <c r="G20" s="143">
        <v>62</v>
      </c>
      <c r="H20" s="143">
        <v>62</v>
      </c>
      <c r="I20" s="237">
        <f aca="true" t="shared" si="0" ref="I20:I25">H20/G20</f>
        <v>1</v>
      </c>
      <c r="J20" s="226">
        <f>SUM(AVERAGE(I20:I21))</f>
        <v>1</v>
      </c>
      <c r="K20" s="157"/>
      <c r="L20" s="157" t="s">
        <v>130</v>
      </c>
      <c r="M20" s="228"/>
      <c r="N20" s="169"/>
      <c r="P20" s="169"/>
    </row>
    <row r="21" spans="1:16" ht="32.25" customHeight="1">
      <c r="A21" s="195"/>
      <c r="B21" s="202"/>
      <c r="C21" s="163"/>
      <c r="D21" s="160" t="s">
        <v>23</v>
      </c>
      <c r="E21" s="149" t="s">
        <v>127</v>
      </c>
      <c r="F21" s="164" t="s">
        <v>122</v>
      </c>
      <c r="G21" s="154">
        <v>12301</v>
      </c>
      <c r="H21" s="154">
        <v>12301</v>
      </c>
      <c r="I21" s="237">
        <f t="shared" si="0"/>
        <v>1</v>
      </c>
      <c r="J21" s="242"/>
      <c r="K21" s="180"/>
      <c r="L21" s="160" t="s">
        <v>118</v>
      </c>
      <c r="M21" s="228"/>
      <c r="N21" s="169"/>
      <c r="P21" s="169"/>
    </row>
    <row r="22" spans="1:16" ht="33" customHeight="1">
      <c r="A22" s="195"/>
      <c r="B22" s="204" t="s">
        <v>45</v>
      </c>
      <c r="C22" s="163" t="s">
        <v>18</v>
      </c>
      <c r="D22" s="160" t="s">
        <v>19</v>
      </c>
      <c r="E22" s="149" t="s">
        <v>37</v>
      </c>
      <c r="F22" s="161" t="s">
        <v>117</v>
      </c>
      <c r="G22" s="142">
        <v>100</v>
      </c>
      <c r="H22" s="142">
        <v>100</v>
      </c>
      <c r="I22" s="237">
        <f t="shared" si="0"/>
        <v>1</v>
      </c>
      <c r="J22" s="225">
        <f>I22</f>
        <v>1</v>
      </c>
      <c r="K22" s="157"/>
      <c r="L22" s="160" t="s">
        <v>118</v>
      </c>
      <c r="M22" s="227">
        <f>AVERAGE(J22:J23)</f>
        <v>1</v>
      </c>
      <c r="N22" s="169"/>
      <c r="P22" s="169"/>
    </row>
    <row r="23" spans="1:16" ht="24.75" customHeight="1">
      <c r="A23" s="195"/>
      <c r="B23" s="210"/>
      <c r="C23" s="163"/>
      <c r="D23" s="160" t="s">
        <v>23</v>
      </c>
      <c r="E23" s="161" t="s">
        <v>24</v>
      </c>
      <c r="F23" s="150" t="s">
        <v>119</v>
      </c>
      <c r="G23" s="142">
        <v>117</v>
      </c>
      <c r="H23" s="142">
        <v>117</v>
      </c>
      <c r="I23" s="237">
        <f t="shared" si="0"/>
        <v>1</v>
      </c>
      <c r="J23" s="226">
        <f>SUM(AVERAGE(I23:I25))</f>
        <v>1</v>
      </c>
      <c r="K23" s="157"/>
      <c r="L23" s="157" t="s">
        <v>131</v>
      </c>
      <c r="M23" s="228"/>
      <c r="N23" s="169"/>
      <c r="P23" s="169"/>
    </row>
    <row r="24" spans="1:16" ht="30" customHeight="1">
      <c r="A24" s="195"/>
      <c r="B24" s="210"/>
      <c r="C24" s="163"/>
      <c r="D24" s="160" t="s">
        <v>23</v>
      </c>
      <c r="E24" s="149" t="s">
        <v>132</v>
      </c>
      <c r="F24" s="164" t="s">
        <v>122</v>
      </c>
      <c r="G24" s="154">
        <v>23213</v>
      </c>
      <c r="H24" s="154">
        <v>23213</v>
      </c>
      <c r="I24" s="237">
        <f t="shared" si="0"/>
        <v>1</v>
      </c>
      <c r="J24" s="243"/>
      <c r="K24" s="180"/>
      <c r="L24" s="160" t="s">
        <v>118</v>
      </c>
      <c r="M24" s="228"/>
      <c r="N24" s="169"/>
      <c r="P24" s="169"/>
    </row>
    <row r="25" spans="1:16" ht="24">
      <c r="A25" s="195"/>
      <c r="B25" s="205"/>
      <c r="C25" s="163"/>
      <c r="D25" s="160" t="s">
        <v>23</v>
      </c>
      <c r="E25" s="149" t="s">
        <v>133</v>
      </c>
      <c r="F25" s="162" t="s">
        <v>134</v>
      </c>
      <c r="G25" s="154">
        <v>243734</v>
      </c>
      <c r="H25" s="154">
        <v>243734</v>
      </c>
      <c r="I25" s="237">
        <f t="shared" si="0"/>
        <v>1</v>
      </c>
      <c r="J25" s="242"/>
      <c r="K25" s="157"/>
      <c r="L25" s="160" t="s">
        <v>118</v>
      </c>
      <c r="M25" s="228"/>
      <c r="N25" s="169"/>
      <c r="P25" s="169"/>
    </row>
    <row r="26" spans="1:16" ht="42.75" customHeight="1">
      <c r="A26" s="195"/>
      <c r="B26" s="204" t="s">
        <v>135</v>
      </c>
      <c r="C26" s="163" t="s">
        <v>18</v>
      </c>
      <c r="D26" s="160" t="s">
        <v>19</v>
      </c>
      <c r="E26" s="149" t="s">
        <v>37</v>
      </c>
      <c r="F26" s="161" t="s">
        <v>117</v>
      </c>
      <c r="G26" s="142">
        <v>0</v>
      </c>
      <c r="H26" s="142">
        <v>0</v>
      </c>
      <c r="I26" s="237">
        <v>1</v>
      </c>
      <c r="J26" s="224">
        <f>I26</f>
        <v>1</v>
      </c>
      <c r="K26" s="157"/>
      <c r="L26" s="165" t="s">
        <v>120</v>
      </c>
      <c r="M26" s="227">
        <f>AVERAGE(J26:J27)</f>
        <v>1</v>
      </c>
      <c r="N26" s="169"/>
      <c r="P26" s="169"/>
    </row>
    <row r="27" spans="1:16" ht="24.75" thickBot="1">
      <c r="A27" s="203"/>
      <c r="B27" s="205"/>
      <c r="C27" s="163"/>
      <c r="D27" s="160" t="s">
        <v>23</v>
      </c>
      <c r="E27" s="149" t="s">
        <v>136</v>
      </c>
      <c r="F27" s="162" t="s">
        <v>134</v>
      </c>
      <c r="G27" s="142">
        <v>0</v>
      </c>
      <c r="H27" s="142">
        <v>0</v>
      </c>
      <c r="I27" s="237">
        <v>1</v>
      </c>
      <c r="J27" s="224">
        <f>SUM(AVERAGE(I27))</f>
        <v>1</v>
      </c>
      <c r="K27" s="157"/>
      <c r="L27" s="166" t="s">
        <v>120</v>
      </c>
      <c r="M27" s="228"/>
      <c r="N27" s="170"/>
      <c r="O27" s="171"/>
      <c r="P27" s="170"/>
    </row>
    <row r="29" ht="24.75" customHeight="1"/>
    <row r="33" ht="35.25" customHeight="1"/>
  </sheetData>
  <sheetProtection/>
  <autoFilter ref="A10:P27"/>
  <mergeCells count="4">
    <mergeCell ref="L2:P2"/>
    <mergeCell ref="A8:L8"/>
    <mergeCell ref="B3:M3"/>
    <mergeCell ref="B4:M4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2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84" zoomScalePageLayoutView="0" workbookViewId="0" topLeftCell="A1">
      <selection activeCell="A8" sqref="A8:L8"/>
    </sheetView>
  </sheetViews>
  <sheetFormatPr defaultColWidth="9.140625" defaultRowHeight="15"/>
  <cols>
    <col min="1" max="1" width="19.28125" style="0" customWidth="1"/>
    <col min="2" max="2" width="16.7109375" style="0" customWidth="1"/>
    <col min="3" max="3" width="10.57421875" style="0" customWidth="1"/>
    <col min="4" max="4" width="12.28125" style="0" customWidth="1"/>
    <col min="5" max="5" width="19.8515625" style="0" customWidth="1"/>
    <col min="6" max="6" width="10.57421875" style="0" customWidth="1"/>
    <col min="10" max="10" width="9.140625" style="186" customWidth="1"/>
    <col min="12" max="12" width="12.00390625" style="0" customWidth="1"/>
    <col min="14" max="14" width="10.7109375" style="0" bestFit="1" customWidth="1"/>
    <col min="15" max="16" width="10.8515625" style="0" bestFit="1" customWidth="1"/>
  </cols>
  <sheetData>
    <row r="1" spans="1:16" ht="20.25">
      <c r="A1" s="139"/>
      <c r="J1" s="185"/>
      <c r="K1" s="4"/>
      <c r="L1" s="90"/>
      <c r="M1" s="90"/>
      <c r="N1" s="5"/>
      <c r="O1" s="1"/>
      <c r="P1" s="1"/>
    </row>
    <row r="2" spans="1:16" ht="100.5" customHeight="1">
      <c r="A2" s="139"/>
      <c r="J2" s="185"/>
      <c r="K2" s="4"/>
      <c r="L2" s="261" t="s">
        <v>187</v>
      </c>
      <c r="M2" s="262"/>
      <c r="N2" s="262"/>
      <c r="O2" s="262"/>
      <c r="P2" s="262"/>
    </row>
    <row r="3" spans="1:13" ht="18.75">
      <c r="A3" s="139"/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43.5" customHeight="1">
      <c r="A4" s="139"/>
      <c r="B4" s="263" t="s">
        <v>147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ht="180">
      <c r="A5" s="156" t="s">
        <v>0</v>
      </c>
      <c r="B5" s="156" t="s">
        <v>108</v>
      </c>
      <c r="C5" s="156" t="s">
        <v>109</v>
      </c>
      <c r="D5" s="156" t="s">
        <v>3</v>
      </c>
      <c r="E5" s="156" t="s">
        <v>4</v>
      </c>
      <c r="F5" s="156" t="s">
        <v>5</v>
      </c>
      <c r="G5" s="156" t="s">
        <v>110</v>
      </c>
      <c r="H5" s="156" t="s">
        <v>111</v>
      </c>
      <c r="I5" s="156" t="s">
        <v>112</v>
      </c>
      <c r="J5" s="156" t="s">
        <v>9</v>
      </c>
      <c r="K5" s="156" t="s">
        <v>10</v>
      </c>
      <c r="L5" s="156" t="s">
        <v>113</v>
      </c>
      <c r="M5" s="6" t="s">
        <v>12</v>
      </c>
      <c r="N5" s="9" t="s">
        <v>13</v>
      </c>
      <c r="O5" s="6" t="s">
        <v>14</v>
      </c>
      <c r="P5" s="6" t="s">
        <v>15</v>
      </c>
    </row>
    <row r="6" spans="1:16" ht="15">
      <c r="A6" s="11">
        <v>1</v>
      </c>
      <c r="B6" s="11">
        <v>2</v>
      </c>
      <c r="C6" s="172">
        <v>3</v>
      </c>
      <c r="D6" s="172">
        <v>4</v>
      </c>
      <c r="E6" s="172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73">
        <v>12</v>
      </c>
      <c r="M6" s="13">
        <v>13</v>
      </c>
      <c r="N6" s="174">
        <v>14</v>
      </c>
      <c r="O6" s="175">
        <v>15</v>
      </c>
      <c r="P6" s="175">
        <v>16</v>
      </c>
    </row>
    <row r="7" spans="1:16" ht="15.75">
      <c r="A7" s="19" t="s">
        <v>61</v>
      </c>
      <c r="B7" s="20"/>
      <c r="C7" s="20"/>
      <c r="D7" s="20"/>
      <c r="E7" s="20"/>
      <c r="F7" s="21"/>
      <c r="G7" s="21"/>
      <c r="H7" s="21"/>
      <c r="I7" s="21"/>
      <c r="J7" s="187"/>
      <c r="K7" s="22"/>
      <c r="L7" s="91"/>
      <c r="M7" s="91"/>
      <c r="N7" s="23"/>
      <c r="O7" s="24"/>
      <c r="P7" s="24"/>
    </row>
    <row r="8" spans="1:16" ht="15" customHeight="1">
      <c r="A8" s="274" t="s">
        <v>188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140"/>
      <c r="N8" s="132"/>
      <c r="O8" s="133"/>
      <c r="P8" s="133"/>
    </row>
    <row r="9" spans="1:16" ht="1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188"/>
      <c r="K9" s="97"/>
      <c r="L9" s="98"/>
      <c r="M9" s="98"/>
      <c r="N9" s="132"/>
      <c r="O9" s="133"/>
      <c r="P9" s="133"/>
    </row>
    <row r="10" spans="1:16" ht="26.25" customHeight="1">
      <c r="A10" s="190"/>
      <c r="B10" s="192" t="s">
        <v>116</v>
      </c>
      <c r="C10" s="147" t="s">
        <v>18</v>
      </c>
      <c r="D10" s="148" t="s">
        <v>19</v>
      </c>
      <c r="E10" s="149" t="s">
        <v>37</v>
      </c>
      <c r="F10" s="150" t="s">
        <v>117</v>
      </c>
      <c r="G10" s="142">
        <v>100</v>
      </c>
      <c r="H10" s="142">
        <v>100</v>
      </c>
      <c r="I10" s="206">
        <v>100</v>
      </c>
      <c r="J10" s="145">
        <f>I10</f>
        <v>100</v>
      </c>
      <c r="K10" s="151"/>
      <c r="L10" s="148" t="s">
        <v>118</v>
      </c>
      <c r="M10" s="152">
        <f>AVERAGE(J10:J11)</f>
        <v>100</v>
      </c>
      <c r="N10" s="258">
        <f>AVERAGE((M10,M27))</f>
        <v>100</v>
      </c>
      <c r="O10" s="168">
        <f>(J10+J13+J16+J19+J22+J26)/6</f>
        <v>100</v>
      </c>
      <c r="P10" s="167">
        <f>(J11+J14+J17+J20+J23+J27)/6</f>
        <v>100</v>
      </c>
    </row>
    <row r="11" spans="1:16" ht="25.5" customHeight="1">
      <c r="A11" s="191" t="s">
        <v>142</v>
      </c>
      <c r="B11" s="193" t="s">
        <v>139</v>
      </c>
      <c r="C11" s="147"/>
      <c r="D11" s="148" t="s">
        <v>23</v>
      </c>
      <c r="E11" s="153" t="s">
        <v>24</v>
      </c>
      <c r="F11" s="150" t="s">
        <v>119</v>
      </c>
      <c r="G11" s="211">
        <v>25</v>
      </c>
      <c r="H11" s="211">
        <v>25</v>
      </c>
      <c r="I11" s="206">
        <v>100</v>
      </c>
      <c r="J11" s="189">
        <f>SUM(AVERAGE(I11:I12))</f>
        <v>100</v>
      </c>
      <c r="K11" s="151"/>
      <c r="L11" s="141" t="s">
        <v>120</v>
      </c>
      <c r="M11" s="147"/>
      <c r="N11" s="39"/>
      <c r="P11" s="169"/>
    </row>
    <row r="12" spans="1:16" ht="24.75">
      <c r="A12" s="196" t="s">
        <v>141</v>
      </c>
      <c r="B12" s="194"/>
      <c r="C12" s="147"/>
      <c r="D12" s="148" t="s">
        <v>23</v>
      </c>
      <c r="E12" s="149" t="s">
        <v>121</v>
      </c>
      <c r="F12" s="155" t="s">
        <v>122</v>
      </c>
      <c r="G12" s="212">
        <v>4960</v>
      </c>
      <c r="H12" s="212">
        <v>4960</v>
      </c>
      <c r="I12" s="207">
        <f>H12/G12*100</f>
        <v>100</v>
      </c>
      <c r="J12" s="183"/>
      <c r="K12" s="177"/>
      <c r="L12" s="148" t="s">
        <v>118</v>
      </c>
      <c r="M12" s="147"/>
      <c r="N12" s="39"/>
      <c r="P12" s="169"/>
    </row>
    <row r="13" spans="1:16" ht="27.75" customHeight="1">
      <c r="A13" s="195"/>
      <c r="B13" s="197" t="s">
        <v>123</v>
      </c>
      <c r="C13" s="156" t="s">
        <v>18</v>
      </c>
      <c r="D13" s="157" t="s">
        <v>19</v>
      </c>
      <c r="E13" s="149" t="s">
        <v>37</v>
      </c>
      <c r="F13" s="150" t="s">
        <v>117</v>
      </c>
      <c r="G13" s="142">
        <v>0</v>
      </c>
      <c r="H13" s="154">
        <v>0</v>
      </c>
      <c r="I13" s="208">
        <v>100</v>
      </c>
      <c r="J13" s="178">
        <f>I13</f>
        <v>100</v>
      </c>
      <c r="K13" s="157"/>
      <c r="L13" s="157" t="s">
        <v>120</v>
      </c>
      <c r="M13" s="152">
        <f>AVERAGE(J13:J14)</f>
        <v>100</v>
      </c>
      <c r="N13" s="169"/>
      <c r="P13" s="169"/>
    </row>
    <row r="14" spans="1:16" ht="15">
      <c r="A14" s="195"/>
      <c r="B14" s="198" t="s">
        <v>124</v>
      </c>
      <c r="C14" s="156"/>
      <c r="D14" s="157" t="s">
        <v>23</v>
      </c>
      <c r="E14" s="153" t="s">
        <v>24</v>
      </c>
      <c r="F14" s="150" t="s">
        <v>25</v>
      </c>
      <c r="G14" s="154">
        <v>0</v>
      </c>
      <c r="H14" s="154">
        <v>0</v>
      </c>
      <c r="I14" s="208">
        <v>100</v>
      </c>
      <c r="J14" s="189">
        <f>SUM(AVERAGE(I14:I15))</f>
        <v>100</v>
      </c>
      <c r="K14" s="157"/>
      <c r="L14" s="157" t="s">
        <v>120</v>
      </c>
      <c r="M14" s="147"/>
      <c r="N14" s="169"/>
      <c r="P14" s="169"/>
    </row>
    <row r="15" spans="1:16" ht="28.5" customHeight="1">
      <c r="A15" s="195"/>
      <c r="B15" s="199"/>
      <c r="C15" s="156"/>
      <c r="D15" s="157" t="s">
        <v>23</v>
      </c>
      <c r="E15" s="149" t="s">
        <v>121</v>
      </c>
      <c r="F15" s="155" t="s">
        <v>122</v>
      </c>
      <c r="G15" s="154">
        <v>0</v>
      </c>
      <c r="H15" s="154">
        <v>0</v>
      </c>
      <c r="I15" s="209">
        <v>100</v>
      </c>
      <c r="J15" s="182"/>
      <c r="K15" s="180"/>
      <c r="L15" s="159" t="s">
        <v>120</v>
      </c>
      <c r="M15" s="147"/>
      <c r="N15" s="169"/>
      <c r="P15" s="169"/>
    </row>
    <row r="16" spans="1:16" ht="36" customHeight="1">
      <c r="A16" s="195"/>
      <c r="B16" s="192" t="s">
        <v>125</v>
      </c>
      <c r="C16" s="147" t="s">
        <v>18</v>
      </c>
      <c r="D16" s="160" t="s">
        <v>19</v>
      </c>
      <c r="E16" s="149" t="s">
        <v>37</v>
      </c>
      <c r="F16" s="161" t="s">
        <v>117</v>
      </c>
      <c r="G16" s="142">
        <v>0</v>
      </c>
      <c r="H16" s="142">
        <v>0</v>
      </c>
      <c r="I16" s="206">
        <v>100</v>
      </c>
      <c r="J16" s="178">
        <f>I16</f>
        <v>100</v>
      </c>
      <c r="K16" s="157"/>
      <c r="L16" s="160" t="s">
        <v>118</v>
      </c>
      <c r="M16" s="152">
        <f>AVERAGE(J16:J17)</f>
        <v>100</v>
      </c>
      <c r="N16" s="169"/>
      <c r="P16" s="169"/>
    </row>
    <row r="17" spans="1:16" ht="25.5" customHeight="1">
      <c r="A17" s="195"/>
      <c r="B17" s="193" t="s">
        <v>124</v>
      </c>
      <c r="C17" s="147"/>
      <c r="D17" s="160" t="s">
        <v>23</v>
      </c>
      <c r="E17" s="161" t="s">
        <v>24</v>
      </c>
      <c r="F17" s="150" t="s">
        <v>119</v>
      </c>
      <c r="G17" s="154">
        <v>0</v>
      </c>
      <c r="H17" s="154">
        <v>0</v>
      </c>
      <c r="I17" s="208">
        <v>100</v>
      </c>
      <c r="J17" s="189">
        <f>SUM(AVERAGE(I17:I18))</f>
        <v>100</v>
      </c>
      <c r="K17" s="151"/>
      <c r="L17" s="157" t="s">
        <v>126</v>
      </c>
      <c r="M17" s="147"/>
      <c r="N17" s="169"/>
      <c r="P17" s="169"/>
    </row>
    <row r="18" spans="1:16" ht="33" customHeight="1">
      <c r="A18" s="195"/>
      <c r="B18" s="194"/>
      <c r="C18" s="147"/>
      <c r="D18" s="160" t="s">
        <v>23</v>
      </c>
      <c r="E18" s="149" t="s">
        <v>127</v>
      </c>
      <c r="F18" s="162" t="s">
        <v>122</v>
      </c>
      <c r="G18" s="154">
        <v>0</v>
      </c>
      <c r="H18" s="154">
        <v>0</v>
      </c>
      <c r="I18" s="207">
        <v>100</v>
      </c>
      <c r="J18" s="184"/>
      <c r="K18" s="180"/>
      <c r="L18" s="160" t="s">
        <v>118</v>
      </c>
      <c r="M18" s="147"/>
      <c r="N18" s="169"/>
      <c r="P18" s="169"/>
    </row>
    <row r="19" spans="1:16" ht="42" customHeight="1">
      <c r="A19" s="195"/>
      <c r="B19" s="200" t="s">
        <v>128</v>
      </c>
      <c r="C19" s="163" t="s">
        <v>129</v>
      </c>
      <c r="D19" s="160" t="s">
        <v>19</v>
      </c>
      <c r="E19" s="149" t="s">
        <v>37</v>
      </c>
      <c r="F19" s="161" t="s">
        <v>117</v>
      </c>
      <c r="G19" s="142">
        <v>100</v>
      </c>
      <c r="H19" s="142">
        <v>100</v>
      </c>
      <c r="I19" s="206">
        <f>H19/G19*100</f>
        <v>100</v>
      </c>
      <c r="J19" s="178">
        <f>I19</f>
        <v>100</v>
      </c>
      <c r="K19" s="157"/>
      <c r="L19" s="160" t="s">
        <v>118</v>
      </c>
      <c r="M19" s="152">
        <f>AVERAGE(J19:J20)</f>
        <v>100</v>
      </c>
      <c r="N19" s="169"/>
      <c r="P19" s="169"/>
    </row>
    <row r="20" spans="1:16" ht="24">
      <c r="A20" s="195"/>
      <c r="B20" s="201" t="s">
        <v>140</v>
      </c>
      <c r="C20" s="163"/>
      <c r="D20" s="160" t="s">
        <v>23</v>
      </c>
      <c r="E20" s="161" t="s">
        <v>24</v>
      </c>
      <c r="F20" s="150" t="s">
        <v>119</v>
      </c>
      <c r="G20" s="154">
        <v>45</v>
      </c>
      <c r="H20" s="154">
        <v>45</v>
      </c>
      <c r="I20" s="206">
        <f aca="true" t="shared" si="0" ref="I20:I25">H20/G20*100</f>
        <v>100</v>
      </c>
      <c r="J20" s="189">
        <f>SUM(AVERAGE(I20:I21))</f>
        <v>100</v>
      </c>
      <c r="K20" s="157"/>
      <c r="L20" s="157" t="s">
        <v>130</v>
      </c>
      <c r="M20" s="147"/>
      <c r="N20" s="169"/>
      <c r="P20" s="169"/>
    </row>
    <row r="21" spans="1:16" ht="32.25" customHeight="1">
      <c r="A21" s="195"/>
      <c r="B21" s="202"/>
      <c r="C21" s="163"/>
      <c r="D21" s="160" t="s">
        <v>23</v>
      </c>
      <c r="E21" s="149" t="s">
        <v>127</v>
      </c>
      <c r="F21" s="164" t="s">
        <v>122</v>
      </c>
      <c r="G21" s="212">
        <v>8928</v>
      </c>
      <c r="H21" s="212">
        <v>8928</v>
      </c>
      <c r="I21" s="207">
        <f t="shared" si="0"/>
        <v>100</v>
      </c>
      <c r="J21" s="182"/>
      <c r="K21" s="180"/>
      <c r="L21" s="160" t="s">
        <v>118</v>
      </c>
      <c r="M21" s="147"/>
      <c r="N21" s="169"/>
      <c r="P21" s="169"/>
    </row>
    <row r="22" spans="1:16" ht="33" customHeight="1">
      <c r="A22" s="195"/>
      <c r="B22" s="204" t="s">
        <v>45</v>
      </c>
      <c r="C22" s="163" t="s">
        <v>18</v>
      </c>
      <c r="D22" s="160" t="s">
        <v>19</v>
      </c>
      <c r="E22" s="149" t="s">
        <v>37</v>
      </c>
      <c r="F22" s="161" t="s">
        <v>117</v>
      </c>
      <c r="G22" s="142">
        <v>100</v>
      </c>
      <c r="H22" s="142">
        <v>100</v>
      </c>
      <c r="I22" s="206">
        <f t="shared" si="0"/>
        <v>100</v>
      </c>
      <c r="J22" s="178">
        <f>I22</f>
        <v>100</v>
      </c>
      <c r="K22" s="157"/>
      <c r="L22" s="160" t="s">
        <v>118</v>
      </c>
      <c r="M22" s="152">
        <f>AVERAGE(J22:J23)</f>
        <v>100</v>
      </c>
      <c r="N22" s="169"/>
      <c r="P22" s="169"/>
    </row>
    <row r="23" spans="1:16" ht="24.75" customHeight="1">
      <c r="A23" s="195"/>
      <c r="B23" s="210"/>
      <c r="C23" s="163"/>
      <c r="D23" s="160" t="s">
        <v>23</v>
      </c>
      <c r="E23" s="161" t="s">
        <v>24</v>
      </c>
      <c r="F23" s="150" t="s">
        <v>119</v>
      </c>
      <c r="G23" s="142">
        <v>70</v>
      </c>
      <c r="H23" s="142">
        <v>70</v>
      </c>
      <c r="I23" s="206">
        <f t="shared" si="0"/>
        <v>100</v>
      </c>
      <c r="J23" s="189">
        <f>SUM(AVERAGE(I23:I25))</f>
        <v>100</v>
      </c>
      <c r="K23" s="157"/>
      <c r="L23" s="157" t="s">
        <v>131</v>
      </c>
      <c r="M23" s="147"/>
      <c r="N23" s="169"/>
      <c r="P23" s="169"/>
    </row>
    <row r="24" spans="1:16" ht="30" customHeight="1">
      <c r="A24" s="195"/>
      <c r="B24" s="210"/>
      <c r="C24" s="163"/>
      <c r="D24" s="160" t="s">
        <v>23</v>
      </c>
      <c r="E24" s="149" t="s">
        <v>132</v>
      </c>
      <c r="F24" s="164" t="s">
        <v>122</v>
      </c>
      <c r="G24" s="154">
        <v>13888</v>
      </c>
      <c r="H24" s="154">
        <v>13888</v>
      </c>
      <c r="I24" s="207">
        <f t="shared" si="0"/>
        <v>100</v>
      </c>
      <c r="J24" s="181"/>
      <c r="K24" s="180"/>
      <c r="L24" s="160" t="s">
        <v>118</v>
      </c>
      <c r="M24" s="147"/>
      <c r="N24" s="169"/>
      <c r="P24" s="169"/>
    </row>
    <row r="25" spans="1:16" ht="33" customHeight="1">
      <c r="A25" s="195"/>
      <c r="B25" s="205"/>
      <c r="C25" s="163"/>
      <c r="D25" s="160" t="s">
        <v>23</v>
      </c>
      <c r="E25" s="149" t="s">
        <v>133</v>
      </c>
      <c r="F25" s="162" t="s">
        <v>134</v>
      </c>
      <c r="G25" s="154">
        <v>145824</v>
      </c>
      <c r="H25" s="154">
        <v>145824</v>
      </c>
      <c r="I25" s="206">
        <f t="shared" si="0"/>
        <v>100</v>
      </c>
      <c r="J25" s="182"/>
      <c r="K25" s="157"/>
      <c r="L25" s="160" t="s">
        <v>118</v>
      </c>
      <c r="M25" s="147"/>
      <c r="N25" s="169"/>
      <c r="P25" s="169"/>
    </row>
    <row r="26" spans="1:16" ht="42.75" customHeight="1">
      <c r="A26" s="195"/>
      <c r="B26" s="204" t="s">
        <v>135</v>
      </c>
      <c r="C26" s="163" t="s">
        <v>18</v>
      </c>
      <c r="D26" s="160" t="s">
        <v>19</v>
      </c>
      <c r="E26" s="149" t="s">
        <v>37</v>
      </c>
      <c r="F26" s="161" t="s">
        <v>117</v>
      </c>
      <c r="G26" s="142">
        <v>0</v>
      </c>
      <c r="H26" s="142">
        <v>0</v>
      </c>
      <c r="I26" s="206">
        <v>100</v>
      </c>
      <c r="J26" s="145">
        <f>I26</f>
        <v>100</v>
      </c>
      <c r="K26" s="157"/>
      <c r="L26" s="165" t="s">
        <v>120</v>
      </c>
      <c r="M26" s="152">
        <f>AVERAGE(J26:J27)</f>
        <v>100</v>
      </c>
      <c r="N26" s="169"/>
      <c r="P26" s="169"/>
    </row>
    <row r="27" spans="1:16" ht="24.75" thickBot="1">
      <c r="A27" s="203"/>
      <c r="B27" s="205"/>
      <c r="C27" s="163"/>
      <c r="D27" s="160" t="s">
        <v>23</v>
      </c>
      <c r="E27" s="149" t="s">
        <v>136</v>
      </c>
      <c r="F27" s="162" t="s">
        <v>134</v>
      </c>
      <c r="G27" s="142">
        <v>0</v>
      </c>
      <c r="H27" s="142">
        <v>0</v>
      </c>
      <c r="I27" s="206">
        <v>100</v>
      </c>
      <c r="J27" s="145">
        <f>SUM(AVERAGE(I27))</f>
        <v>100</v>
      </c>
      <c r="K27" s="157"/>
      <c r="L27" s="166" t="s">
        <v>120</v>
      </c>
      <c r="M27" s="147"/>
      <c r="N27" s="170"/>
      <c r="O27" s="171"/>
      <c r="P27" s="170"/>
    </row>
    <row r="29" ht="24.75" customHeight="1"/>
    <row r="33" ht="35.25" customHeight="1"/>
  </sheetData>
  <sheetProtection/>
  <mergeCells count="4">
    <mergeCell ref="L2:P2"/>
    <mergeCell ref="A8:L8"/>
    <mergeCell ref="B3:M3"/>
    <mergeCell ref="B4:M4"/>
  </mergeCells>
  <printOptions/>
  <pageMargins left="0.7" right="0.7" top="0.75" bottom="0.75" header="0.3" footer="0.3"/>
  <pageSetup horizontalDpi="600" verticalDpi="600" orientation="landscape" paperSize="9" scale="65" r:id="rId1"/>
  <rowBreaks count="1" manualBreakCount="1">
    <brk id="2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85" zoomScalePageLayoutView="0" workbookViewId="0" topLeftCell="A1">
      <selection activeCell="B4" sqref="B4:I4"/>
    </sheetView>
  </sheetViews>
  <sheetFormatPr defaultColWidth="9.140625" defaultRowHeight="15"/>
  <cols>
    <col min="1" max="1" width="19.28125" style="0" customWidth="1"/>
    <col min="2" max="2" width="16.7109375" style="0" customWidth="1"/>
    <col min="3" max="3" width="10.57421875" style="0" customWidth="1"/>
    <col min="4" max="4" width="12.28125" style="0" customWidth="1"/>
    <col min="5" max="5" width="19.8515625" style="0" customWidth="1"/>
    <col min="6" max="6" width="10.57421875" style="0" customWidth="1"/>
    <col min="10" max="10" width="9.140625" style="186" customWidth="1"/>
    <col min="12" max="12" width="12.00390625" style="0" customWidth="1"/>
  </cols>
  <sheetData>
    <row r="1" spans="1:16" ht="20.25">
      <c r="A1" s="139"/>
      <c r="J1" s="185"/>
      <c r="K1" s="4"/>
      <c r="L1" s="90"/>
      <c r="M1" s="90"/>
      <c r="N1" s="5"/>
      <c r="O1" s="1"/>
      <c r="P1" s="1"/>
    </row>
    <row r="2" spans="1:16" ht="100.5" customHeight="1">
      <c r="A2" s="139"/>
      <c r="J2" s="185"/>
      <c r="K2" s="4"/>
      <c r="L2" s="261" t="s">
        <v>187</v>
      </c>
      <c r="M2" s="262"/>
      <c r="N2" s="262"/>
      <c r="O2" s="262"/>
      <c r="P2" s="262"/>
    </row>
    <row r="3" spans="1:13" ht="18.75">
      <c r="A3" s="139"/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39" customHeight="1">
      <c r="A4" s="139"/>
      <c r="B4" s="278" t="s">
        <v>148</v>
      </c>
      <c r="C4" s="278"/>
      <c r="D4" s="278"/>
      <c r="E4" s="278"/>
      <c r="F4" s="278"/>
      <c r="G4" s="278"/>
      <c r="H4" s="278"/>
      <c r="I4" s="278"/>
      <c r="J4" s="222"/>
      <c r="K4" s="222"/>
      <c r="L4" s="222"/>
      <c r="M4" s="222"/>
    </row>
    <row r="5" spans="1:16" ht="180">
      <c r="A5" s="156" t="s">
        <v>0</v>
      </c>
      <c r="B5" s="156" t="s">
        <v>108</v>
      </c>
      <c r="C5" s="156" t="s">
        <v>109</v>
      </c>
      <c r="D5" s="156" t="s">
        <v>3</v>
      </c>
      <c r="E5" s="156" t="s">
        <v>4</v>
      </c>
      <c r="F5" s="156" t="s">
        <v>5</v>
      </c>
      <c r="G5" s="156" t="s">
        <v>110</v>
      </c>
      <c r="H5" s="156" t="s">
        <v>111</v>
      </c>
      <c r="I5" s="156" t="s">
        <v>112</v>
      </c>
      <c r="J5" s="156" t="s">
        <v>9</v>
      </c>
      <c r="K5" s="156" t="s">
        <v>10</v>
      </c>
      <c r="L5" s="156" t="s">
        <v>113</v>
      </c>
      <c r="M5" s="6" t="s">
        <v>12</v>
      </c>
      <c r="N5" s="9" t="s">
        <v>13</v>
      </c>
      <c r="O5" s="6" t="s">
        <v>14</v>
      </c>
      <c r="P5" s="6" t="s">
        <v>15</v>
      </c>
    </row>
    <row r="6" spans="1:16" ht="15">
      <c r="A6" s="11">
        <v>1</v>
      </c>
      <c r="B6" s="11">
        <v>2</v>
      </c>
      <c r="C6" s="172">
        <v>3</v>
      </c>
      <c r="D6" s="172">
        <v>4</v>
      </c>
      <c r="E6" s="172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73">
        <v>12</v>
      </c>
      <c r="M6" s="13">
        <v>13</v>
      </c>
      <c r="N6" s="174">
        <v>14</v>
      </c>
      <c r="O6" s="175">
        <v>15</v>
      </c>
      <c r="P6" s="175">
        <v>16</v>
      </c>
    </row>
    <row r="7" spans="1:16" ht="15.75">
      <c r="A7" s="19" t="s">
        <v>61</v>
      </c>
      <c r="B7" s="20"/>
      <c r="C7" s="20"/>
      <c r="D7" s="20"/>
      <c r="E7" s="20"/>
      <c r="F7" s="21"/>
      <c r="G7" s="21"/>
      <c r="H7" s="21"/>
      <c r="I7" s="21"/>
      <c r="J7" s="187"/>
      <c r="K7" s="22"/>
      <c r="L7" s="91"/>
      <c r="M7" s="91"/>
      <c r="N7" s="23"/>
      <c r="O7" s="24"/>
      <c r="P7" s="24"/>
    </row>
    <row r="8" spans="1:16" ht="15" customHeight="1">
      <c r="A8" s="274" t="s">
        <v>188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140"/>
      <c r="N8" s="132"/>
      <c r="O8" s="133"/>
      <c r="P8" s="133"/>
    </row>
    <row r="9" spans="1:16" ht="1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188"/>
      <c r="K9" s="97"/>
      <c r="L9" s="98"/>
      <c r="M9" s="98"/>
      <c r="N9" s="132"/>
      <c r="O9" s="133"/>
      <c r="P9" s="133"/>
    </row>
    <row r="10" spans="1:16" ht="26.25" customHeight="1">
      <c r="A10" s="190"/>
      <c r="B10" s="192" t="s">
        <v>116</v>
      </c>
      <c r="C10" s="147" t="s">
        <v>18</v>
      </c>
      <c r="D10" s="148" t="s">
        <v>19</v>
      </c>
      <c r="E10" s="149" t="s">
        <v>37</v>
      </c>
      <c r="F10" s="150" t="s">
        <v>117</v>
      </c>
      <c r="G10" s="142">
        <v>100</v>
      </c>
      <c r="H10" s="142">
        <v>100</v>
      </c>
      <c r="I10" s="145">
        <v>100</v>
      </c>
      <c r="J10" s="145">
        <f>I10</f>
        <v>100</v>
      </c>
      <c r="K10" s="151"/>
      <c r="L10" s="148" t="s">
        <v>118</v>
      </c>
      <c r="M10" s="152">
        <f>AVERAGE(J10:J11)</f>
        <v>100</v>
      </c>
      <c r="N10" s="144">
        <f>AVERAGE(M10:M27)</f>
        <v>100</v>
      </c>
      <c r="O10" s="168">
        <f>(J10+J13+J16+J19+J22+J26)/6</f>
        <v>100</v>
      </c>
      <c r="P10" s="167">
        <f>(J11+J14+J17+J20+J23+J27)/6</f>
        <v>100</v>
      </c>
    </row>
    <row r="11" spans="1:16" ht="25.5" customHeight="1">
      <c r="A11" s="191" t="s">
        <v>144</v>
      </c>
      <c r="B11" s="193" t="s">
        <v>139</v>
      </c>
      <c r="C11" s="147"/>
      <c r="D11" s="148" t="s">
        <v>23</v>
      </c>
      <c r="E11" s="153" t="s">
        <v>24</v>
      </c>
      <c r="F11" s="150" t="s">
        <v>119</v>
      </c>
      <c r="G11" s="142">
        <v>31</v>
      </c>
      <c r="H11" s="142">
        <v>31</v>
      </c>
      <c r="I11" s="145">
        <v>100</v>
      </c>
      <c r="J11" s="189">
        <f>SUM(AVERAGE(I11:I12))</f>
        <v>100</v>
      </c>
      <c r="K11" s="151"/>
      <c r="L11" s="141" t="s">
        <v>120</v>
      </c>
      <c r="M11" s="147"/>
      <c r="N11" s="39"/>
      <c r="P11" s="169"/>
    </row>
    <row r="12" spans="1:16" ht="24.75">
      <c r="A12" s="196" t="s">
        <v>143</v>
      </c>
      <c r="B12" s="194"/>
      <c r="C12" s="147"/>
      <c r="D12" s="148" t="s">
        <v>23</v>
      </c>
      <c r="E12" s="149" t="s">
        <v>121</v>
      </c>
      <c r="F12" s="155" t="s">
        <v>122</v>
      </c>
      <c r="G12" s="154">
        <v>6150</v>
      </c>
      <c r="H12" s="154">
        <v>6150</v>
      </c>
      <c r="I12" s="176">
        <f>H12/G12*100</f>
        <v>100</v>
      </c>
      <c r="J12" s="183"/>
      <c r="K12" s="177"/>
      <c r="L12" s="148" t="s">
        <v>118</v>
      </c>
      <c r="M12" s="147"/>
      <c r="N12" s="39"/>
      <c r="P12" s="169"/>
    </row>
    <row r="13" spans="1:16" ht="27.75" customHeight="1">
      <c r="A13" s="195"/>
      <c r="B13" s="197" t="s">
        <v>123</v>
      </c>
      <c r="C13" s="156" t="s">
        <v>18</v>
      </c>
      <c r="D13" s="157" t="s">
        <v>19</v>
      </c>
      <c r="E13" s="149" t="s">
        <v>37</v>
      </c>
      <c r="F13" s="150" t="s">
        <v>117</v>
      </c>
      <c r="G13" s="142">
        <v>100</v>
      </c>
      <c r="H13" s="154">
        <v>100</v>
      </c>
      <c r="I13" s="158">
        <v>100</v>
      </c>
      <c r="J13" s="178">
        <f>I13</f>
        <v>100</v>
      </c>
      <c r="K13" s="157"/>
      <c r="L13" s="157" t="s">
        <v>120</v>
      </c>
      <c r="M13" s="152">
        <f>AVERAGE(J13:J14)</f>
        <v>100</v>
      </c>
      <c r="N13" s="169"/>
      <c r="P13" s="169"/>
    </row>
    <row r="14" spans="1:16" ht="15">
      <c r="A14" s="195"/>
      <c r="B14" s="198" t="s">
        <v>124</v>
      </c>
      <c r="C14" s="156"/>
      <c r="D14" s="157" t="s">
        <v>23</v>
      </c>
      <c r="E14" s="153" t="s">
        <v>24</v>
      </c>
      <c r="F14" s="150" t="s">
        <v>25</v>
      </c>
      <c r="G14" s="154">
        <v>19</v>
      </c>
      <c r="H14" s="154">
        <v>19</v>
      </c>
      <c r="I14" s="158">
        <v>100</v>
      </c>
      <c r="J14" s="178">
        <f>AVERAGE(I14:I15)</f>
        <v>100</v>
      </c>
      <c r="K14" s="157"/>
      <c r="L14" s="157" t="s">
        <v>120</v>
      </c>
      <c r="M14" s="147"/>
      <c r="N14" s="169"/>
      <c r="P14" s="169"/>
    </row>
    <row r="15" spans="1:16" ht="28.5" customHeight="1">
      <c r="A15" s="195"/>
      <c r="B15" s="199"/>
      <c r="C15" s="156"/>
      <c r="D15" s="157" t="s">
        <v>23</v>
      </c>
      <c r="E15" s="149" t="s">
        <v>121</v>
      </c>
      <c r="F15" s="155" t="s">
        <v>122</v>
      </c>
      <c r="G15" s="154">
        <v>3770</v>
      </c>
      <c r="H15" s="154">
        <v>3770</v>
      </c>
      <c r="I15" s="179">
        <v>100</v>
      </c>
      <c r="J15" s="182"/>
      <c r="K15" s="180"/>
      <c r="L15" s="159" t="s">
        <v>120</v>
      </c>
      <c r="M15" s="147"/>
      <c r="N15" s="169"/>
      <c r="P15" s="169"/>
    </row>
    <row r="16" spans="1:16" ht="36" customHeight="1">
      <c r="A16" s="195"/>
      <c r="B16" s="192" t="s">
        <v>125</v>
      </c>
      <c r="C16" s="147" t="s">
        <v>18</v>
      </c>
      <c r="D16" s="160" t="s">
        <v>19</v>
      </c>
      <c r="E16" s="149" t="s">
        <v>37</v>
      </c>
      <c r="F16" s="161" t="s">
        <v>117</v>
      </c>
      <c r="G16" s="142">
        <v>100</v>
      </c>
      <c r="H16" s="142">
        <v>100</v>
      </c>
      <c r="I16" s="179">
        <v>100</v>
      </c>
      <c r="J16" s="178">
        <f>I16</f>
        <v>100</v>
      </c>
      <c r="K16" s="157"/>
      <c r="L16" s="160" t="s">
        <v>118</v>
      </c>
      <c r="M16" s="152">
        <f>AVERAGE(J16:J17)</f>
        <v>100</v>
      </c>
      <c r="N16" s="169"/>
      <c r="P16" s="169"/>
    </row>
    <row r="17" spans="1:16" ht="25.5" customHeight="1">
      <c r="A17" s="195"/>
      <c r="B17" s="193" t="s">
        <v>124</v>
      </c>
      <c r="C17" s="147"/>
      <c r="D17" s="160" t="s">
        <v>23</v>
      </c>
      <c r="E17" s="161" t="s">
        <v>24</v>
      </c>
      <c r="F17" s="150" t="s">
        <v>119</v>
      </c>
      <c r="G17" s="154">
        <v>16</v>
      </c>
      <c r="H17" s="154">
        <v>16</v>
      </c>
      <c r="I17" s="179">
        <v>100</v>
      </c>
      <c r="J17" s="189">
        <f>SUM(AVERAGE(I17:I18))</f>
        <v>100</v>
      </c>
      <c r="K17" s="151"/>
      <c r="L17" s="157" t="s">
        <v>126</v>
      </c>
      <c r="M17" s="147"/>
      <c r="N17" s="169"/>
      <c r="P17" s="169"/>
    </row>
    <row r="18" spans="1:16" ht="33" customHeight="1">
      <c r="A18" s="195"/>
      <c r="B18" s="194"/>
      <c r="C18" s="147"/>
      <c r="D18" s="160" t="s">
        <v>23</v>
      </c>
      <c r="E18" s="149" t="s">
        <v>127</v>
      </c>
      <c r="F18" s="162" t="s">
        <v>122</v>
      </c>
      <c r="G18" s="154">
        <v>3174</v>
      </c>
      <c r="H18" s="154">
        <v>3174</v>
      </c>
      <c r="I18" s="176">
        <f>H18/G18*100</f>
        <v>100</v>
      </c>
      <c r="J18" s="184"/>
      <c r="K18" s="180"/>
      <c r="L18" s="160" t="s">
        <v>118</v>
      </c>
      <c r="M18" s="147"/>
      <c r="N18" s="169"/>
      <c r="P18" s="169"/>
    </row>
    <row r="19" spans="1:16" ht="42" customHeight="1">
      <c r="A19" s="195"/>
      <c r="B19" s="200" t="s">
        <v>128</v>
      </c>
      <c r="C19" s="163" t="s">
        <v>129</v>
      </c>
      <c r="D19" s="160" t="s">
        <v>19</v>
      </c>
      <c r="E19" s="149" t="s">
        <v>37</v>
      </c>
      <c r="F19" s="161" t="s">
        <v>117</v>
      </c>
      <c r="G19" s="142">
        <v>100</v>
      </c>
      <c r="H19" s="142">
        <v>100</v>
      </c>
      <c r="I19" s="145">
        <f>H19/G19*100</f>
        <v>100</v>
      </c>
      <c r="J19" s="178">
        <f>I19</f>
        <v>100</v>
      </c>
      <c r="K19" s="157"/>
      <c r="L19" s="160" t="s">
        <v>118</v>
      </c>
      <c r="M19" s="152">
        <f>AVERAGE(J19:J20)</f>
        <v>100</v>
      </c>
      <c r="N19" s="169"/>
      <c r="P19" s="169"/>
    </row>
    <row r="20" spans="1:16" ht="24">
      <c r="A20" s="195"/>
      <c r="B20" s="201" t="s">
        <v>140</v>
      </c>
      <c r="C20" s="163"/>
      <c r="D20" s="160" t="s">
        <v>23</v>
      </c>
      <c r="E20" s="161" t="s">
        <v>24</v>
      </c>
      <c r="F20" s="150" t="s">
        <v>119</v>
      </c>
      <c r="G20" s="142">
        <v>55</v>
      </c>
      <c r="H20" s="142">
        <v>55</v>
      </c>
      <c r="I20" s="145">
        <f aca="true" t="shared" si="0" ref="I20:I25">H20/G20*100</f>
        <v>100</v>
      </c>
      <c r="J20" s="189">
        <f>SUM(AVERAGE(I20:I21))</f>
        <v>100</v>
      </c>
      <c r="K20" s="157"/>
      <c r="L20" s="157" t="s">
        <v>130</v>
      </c>
      <c r="M20" s="147"/>
      <c r="N20" s="169"/>
      <c r="P20" s="169"/>
    </row>
    <row r="21" spans="1:16" ht="32.25" customHeight="1">
      <c r="A21" s="195"/>
      <c r="B21" s="202"/>
      <c r="C21" s="163"/>
      <c r="D21" s="160" t="s">
        <v>23</v>
      </c>
      <c r="E21" s="149" t="s">
        <v>127</v>
      </c>
      <c r="F21" s="164" t="s">
        <v>122</v>
      </c>
      <c r="G21" s="154">
        <v>10912</v>
      </c>
      <c r="H21" s="154">
        <v>10912</v>
      </c>
      <c r="I21" s="176">
        <f t="shared" si="0"/>
        <v>100</v>
      </c>
      <c r="J21" s="182"/>
      <c r="K21" s="180"/>
      <c r="L21" s="160" t="s">
        <v>118</v>
      </c>
      <c r="M21" s="147"/>
      <c r="N21" s="169"/>
      <c r="P21" s="169"/>
    </row>
    <row r="22" spans="1:16" ht="33" customHeight="1">
      <c r="A22" s="195"/>
      <c r="B22" s="204" t="s">
        <v>45</v>
      </c>
      <c r="C22" s="163" t="s">
        <v>18</v>
      </c>
      <c r="D22" s="160" t="s">
        <v>19</v>
      </c>
      <c r="E22" s="149" t="s">
        <v>37</v>
      </c>
      <c r="F22" s="161" t="s">
        <v>117</v>
      </c>
      <c r="G22" s="142">
        <v>100</v>
      </c>
      <c r="H22" s="142">
        <v>100</v>
      </c>
      <c r="I22" s="145">
        <f t="shared" si="0"/>
        <v>100</v>
      </c>
      <c r="J22" s="178">
        <f>I22</f>
        <v>100</v>
      </c>
      <c r="K22" s="157"/>
      <c r="L22" s="160" t="s">
        <v>118</v>
      </c>
      <c r="M22" s="152">
        <f>AVERAGE(J22:J23)</f>
        <v>100</v>
      </c>
      <c r="N22" s="169"/>
      <c r="P22" s="169"/>
    </row>
    <row r="23" spans="1:16" ht="24.75" customHeight="1">
      <c r="A23" s="195"/>
      <c r="B23" s="210"/>
      <c r="C23" s="163"/>
      <c r="D23" s="160" t="s">
        <v>23</v>
      </c>
      <c r="E23" s="161" t="s">
        <v>24</v>
      </c>
      <c r="F23" s="150" t="s">
        <v>119</v>
      </c>
      <c r="G23" s="142">
        <v>121</v>
      </c>
      <c r="H23" s="142">
        <v>121</v>
      </c>
      <c r="I23" s="145">
        <f t="shared" si="0"/>
        <v>100</v>
      </c>
      <c r="J23" s="189">
        <f>SUM(AVERAGE(I23:I25))</f>
        <v>100</v>
      </c>
      <c r="K23" s="157"/>
      <c r="L23" s="157" t="s">
        <v>131</v>
      </c>
      <c r="M23" s="147"/>
      <c r="N23" s="169"/>
      <c r="P23" s="169"/>
    </row>
    <row r="24" spans="1:16" ht="30" customHeight="1">
      <c r="A24" s="195"/>
      <c r="B24" s="210"/>
      <c r="C24" s="163"/>
      <c r="D24" s="160" t="s">
        <v>23</v>
      </c>
      <c r="E24" s="149" t="s">
        <v>132</v>
      </c>
      <c r="F24" s="164" t="s">
        <v>122</v>
      </c>
      <c r="G24" s="154">
        <v>24006</v>
      </c>
      <c r="H24" s="154">
        <v>24006</v>
      </c>
      <c r="I24" s="176">
        <f t="shared" si="0"/>
        <v>100</v>
      </c>
      <c r="J24" s="181"/>
      <c r="K24" s="180"/>
      <c r="L24" s="160" t="s">
        <v>118</v>
      </c>
      <c r="M24" s="147"/>
      <c r="N24" s="169"/>
      <c r="P24" s="169"/>
    </row>
    <row r="25" spans="1:16" ht="24">
      <c r="A25" s="195"/>
      <c r="B25" s="205"/>
      <c r="C25" s="163"/>
      <c r="D25" s="160" t="s">
        <v>23</v>
      </c>
      <c r="E25" s="149" t="s">
        <v>133</v>
      </c>
      <c r="F25" s="162" t="s">
        <v>134</v>
      </c>
      <c r="G25" s="154">
        <v>252067</v>
      </c>
      <c r="H25" s="154">
        <v>252067</v>
      </c>
      <c r="I25" s="145">
        <f t="shared" si="0"/>
        <v>100</v>
      </c>
      <c r="J25" s="182"/>
      <c r="K25" s="157"/>
      <c r="L25" s="160" t="s">
        <v>118</v>
      </c>
      <c r="M25" s="147"/>
      <c r="N25" s="154"/>
      <c r="P25" s="169"/>
    </row>
    <row r="26" spans="1:16" ht="42.75" customHeight="1">
      <c r="A26" s="195"/>
      <c r="B26" s="204" t="s">
        <v>135</v>
      </c>
      <c r="C26" s="163" t="s">
        <v>18</v>
      </c>
      <c r="D26" s="160" t="s">
        <v>19</v>
      </c>
      <c r="E26" s="149" t="s">
        <v>37</v>
      </c>
      <c r="F26" s="161" t="s">
        <v>117</v>
      </c>
      <c r="G26" s="142">
        <v>100</v>
      </c>
      <c r="H26" s="142">
        <v>100</v>
      </c>
      <c r="I26" s="145">
        <v>100</v>
      </c>
      <c r="J26" s="145">
        <f>I26</f>
        <v>100</v>
      </c>
      <c r="K26" s="157"/>
      <c r="L26" s="165" t="s">
        <v>120</v>
      </c>
      <c r="M26" s="152">
        <f>AVERAGE(J26:J27)</f>
        <v>100</v>
      </c>
      <c r="N26" s="169"/>
      <c r="P26" s="169"/>
    </row>
    <row r="27" spans="1:16" ht="24.75" thickBot="1">
      <c r="A27" s="203"/>
      <c r="B27" s="205"/>
      <c r="C27" s="163"/>
      <c r="D27" s="160" t="s">
        <v>23</v>
      </c>
      <c r="E27" s="149" t="s">
        <v>136</v>
      </c>
      <c r="F27" s="162" t="s">
        <v>134</v>
      </c>
      <c r="G27" s="142">
        <v>91661</v>
      </c>
      <c r="H27" s="142">
        <v>91661</v>
      </c>
      <c r="I27" s="145">
        <v>100</v>
      </c>
      <c r="J27" s="145">
        <f>SUM(AVERAGE(I27))</f>
        <v>100</v>
      </c>
      <c r="K27" s="157"/>
      <c r="L27" s="166" t="s">
        <v>120</v>
      </c>
      <c r="M27" s="147"/>
      <c r="N27" s="170"/>
      <c r="O27" s="171"/>
      <c r="P27" s="170"/>
    </row>
    <row r="29" ht="24.75" customHeight="1"/>
    <row r="33" ht="35.25" customHeight="1"/>
  </sheetData>
  <sheetProtection/>
  <mergeCells count="4">
    <mergeCell ref="A8:L8"/>
    <mergeCell ref="B3:M3"/>
    <mergeCell ref="L2:P2"/>
    <mergeCell ref="B4:I4"/>
  </mergeCells>
  <printOptions/>
  <pageMargins left="0.7" right="0.7" top="0.75" bottom="0.75" header="0.3" footer="0.3"/>
  <pageSetup horizontalDpi="600" verticalDpi="600" orientation="landscape" paperSize="9" scale="66" r:id="rId1"/>
  <rowBreaks count="1" manualBreakCount="1">
    <brk id="2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86" zoomScalePageLayoutView="0" workbookViewId="0" topLeftCell="A1">
      <selection activeCell="B4" sqref="B4:J4"/>
    </sheetView>
  </sheetViews>
  <sheetFormatPr defaultColWidth="9.140625" defaultRowHeight="15"/>
  <cols>
    <col min="1" max="1" width="19.28125" style="0" customWidth="1"/>
    <col min="2" max="2" width="16.7109375" style="0" customWidth="1"/>
    <col min="3" max="3" width="10.57421875" style="0" customWidth="1"/>
    <col min="4" max="4" width="12.28125" style="0" customWidth="1"/>
    <col min="5" max="5" width="19.8515625" style="0" customWidth="1"/>
    <col min="6" max="6" width="10.57421875" style="0" customWidth="1"/>
    <col min="10" max="10" width="9.140625" style="186" customWidth="1"/>
    <col min="12" max="12" width="12.00390625" style="0" customWidth="1"/>
  </cols>
  <sheetData>
    <row r="1" spans="1:16" ht="20.25">
      <c r="A1" s="139"/>
      <c r="J1" s="185"/>
      <c r="K1" s="4"/>
      <c r="L1" s="90"/>
      <c r="M1" s="90"/>
      <c r="N1" s="5"/>
      <c r="O1" s="1"/>
      <c r="P1" s="1"/>
    </row>
    <row r="2" spans="1:16" ht="100.5" customHeight="1">
      <c r="A2" s="139"/>
      <c r="J2" s="185"/>
      <c r="K2" s="4"/>
      <c r="L2" s="261" t="s">
        <v>187</v>
      </c>
      <c r="M2" s="262"/>
      <c r="N2" s="262"/>
      <c r="O2" s="262"/>
      <c r="P2" s="262"/>
    </row>
    <row r="3" spans="1:13" ht="18.75" customHeight="1">
      <c r="A3" s="139"/>
      <c r="B3" s="263" t="s">
        <v>181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45" customHeight="1">
      <c r="A4" s="139"/>
      <c r="B4" s="278" t="s">
        <v>149</v>
      </c>
      <c r="C4" s="278"/>
      <c r="D4" s="278"/>
      <c r="E4" s="278"/>
      <c r="F4" s="278"/>
      <c r="G4" s="278"/>
      <c r="H4" s="278"/>
      <c r="I4" s="278"/>
      <c r="J4" s="278"/>
      <c r="K4" s="222"/>
      <c r="L4" s="222"/>
      <c r="M4" s="222"/>
    </row>
    <row r="5" spans="1:16" ht="180">
      <c r="A5" s="156" t="s">
        <v>0</v>
      </c>
      <c r="B5" s="156" t="s">
        <v>108</v>
      </c>
      <c r="C5" s="156" t="s">
        <v>109</v>
      </c>
      <c r="D5" s="156" t="s">
        <v>3</v>
      </c>
      <c r="E5" s="156" t="s">
        <v>4</v>
      </c>
      <c r="F5" s="156" t="s">
        <v>5</v>
      </c>
      <c r="G5" s="156" t="s">
        <v>110</v>
      </c>
      <c r="H5" s="156" t="s">
        <v>111</v>
      </c>
      <c r="I5" s="156" t="s">
        <v>112</v>
      </c>
      <c r="J5" s="156" t="s">
        <v>9</v>
      </c>
      <c r="K5" s="156" t="s">
        <v>10</v>
      </c>
      <c r="L5" s="156" t="s">
        <v>113</v>
      </c>
      <c r="M5" s="6" t="s">
        <v>12</v>
      </c>
      <c r="N5" s="9" t="s">
        <v>13</v>
      </c>
      <c r="O5" s="6" t="s">
        <v>14</v>
      </c>
      <c r="P5" s="6" t="s">
        <v>15</v>
      </c>
    </row>
    <row r="6" spans="1:16" ht="15">
      <c r="A6" s="11">
        <v>1</v>
      </c>
      <c r="B6" s="11">
        <v>2</v>
      </c>
      <c r="C6" s="172">
        <v>3</v>
      </c>
      <c r="D6" s="172">
        <v>4</v>
      </c>
      <c r="E6" s="172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73">
        <v>12</v>
      </c>
      <c r="M6" s="13">
        <v>13</v>
      </c>
      <c r="N6" s="174">
        <v>14</v>
      </c>
      <c r="O6" s="175">
        <v>15</v>
      </c>
      <c r="P6" s="175">
        <v>16</v>
      </c>
    </row>
    <row r="7" spans="1:16" ht="15.75">
      <c r="A7" s="19" t="s">
        <v>61</v>
      </c>
      <c r="B7" s="20"/>
      <c r="C7" s="20"/>
      <c r="D7" s="20"/>
      <c r="E7" s="20"/>
      <c r="F7" s="21"/>
      <c r="G7" s="21"/>
      <c r="H7" s="21"/>
      <c r="I7" s="21"/>
      <c r="J7" s="187"/>
      <c r="K7" s="22"/>
      <c r="L7" s="91"/>
      <c r="M7" s="91"/>
      <c r="N7" s="23"/>
      <c r="O7" s="24"/>
      <c r="P7" s="24"/>
    </row>
    <row r="8" spans="1:16" ht="15" customHeight="1">
      <c r="A8" s="274" t="s">
        <v>188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140"/>
      <c r="N8" s="132"/>
      <c r="O8" s="133"/>
      <c r="P8" s="133"/>
    </row>
    <row r="9" spans="1:16" ht="1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188"/>
      <c r="K9" s="97"/>
      <c r="L9" s="98"/>
      <c r="M9" s="98"/>
      <c r="N9" s="132"/>
      <c r="O9" s="133"/>
      <c r="P9" s="133"/>
    </row>
    <row r="10" spans="1:16" ht="26.25" customHeight="1">
      <c r="A10" s="190"/>
      <c r="B10" s="192" t="s">
        <v>116</v>
      </c>
      <c r="C10" s="147" t="s">
        <v>18</v>
      </c>
      <c r="D10" s="148" t="s">
        <v>19</v>
      </c>
      <c r="E10" s="149" t="s">
        <v>37</v>
      </c>
      <c r="F10" s="150" t="s">
        <v>117</v>
      </c>
      <c r="G10" s="142">
        <v>100</v>
      </c>
      <c r="H10" s="142">
        <v>100</v>
      </c>
      <c r="I10" s="145">
        <v>100</v>
      </c>
      <c r="J10" s="145">
        <f>I10</f>
        <v>100</v>
      </c>
      <c r="K10" s="151"/>
      <c r="L10" s="148" t="s">
        <v>118</v>
      </c>
      <c r="M10" s="152">
        <f>AVERAGE(J10:J11)</f>
        <v>100</v>
      </c>
      <c r="N10" s="144">
        <f>AVERAGE(M10:M27)</f>
        <v>100</v>
      </c>
      <c r="O10" s="168">
        <f>(J10+J13+J16+J19+J22+J26)/6</f>
        <v>100</v>
      </c>
      <c r="P10" s="167">
        <f>(J11+J14+J17+J20+J23+J27)/6</f>
        <v>100</v>
      </c>
    </row>
    <row r="11" spans="1:16" ht="25.5" customHeight="1">
      <c r="A11" s="191" t="s">
        <v>114</v>
      </c>
      <c r="B11" s="193" t="s">
        <v>139</v>
      </c>
      <c r="C11" s="147"/>
      <c r="D11" s="148" t="s">
        <v>23</v>
      </c>
      <c r="E11" s="153" t="s">
        <v>24</v>
      </c>
      <c r="F11" s="150" t="s">
        <v>119</v>
      </c>
      <c r="G11" s="142">
        <v>34</v>
      </c>
      <c r="H11" s="154">
        <v>34</v>
      </c>
      <c r="I11" s="145">
        <v>100</v>
      </c>
      <c r="J11" s="189">
        <f>SUM(AVERAGE(I11:I12))</f>
        <v>100</v>
      </c>
      <c r="K11" s="151"/>
      <c r="L11" s="141" t="s">
        <v>120</v>
      </c>
      <c r="M11" s="147"/>
      <c r="N11" s="39"/>
      <c r="P11" s="169"/>
    </row>
    <row r="12" spans="1:16" ht="24.75">
      <c r="A12" s="146" t="s">
        <v>115</v>
      </c>
      <c r="B12" s="194"/>
      <c r="C12" s="147"/>
      <c r="D12" s="148" t="s">
        <v>23</v>
      </c>
      <c r="E12" s="149" t="s">
        <v>121</v>
      </c>
      <c r="F12" s="155" t="s">
        <v>122</v>
      </c>
      <c r="G12" s="154">
        <v>6746</v>
      </c>
      <c r="H12" s="154">
        <v>6746</v>
      </c>
      <c r="I12" s="176">
        <f>H12/G12*100</f>
        <v>100</v>
      </c>
      <c r="J12" s="183"/>
      <c r="K12" s="177"/>
      <c r="L12" s="148" t="s">
        <v>118</v>
      </c>
      <c r="M12" s="147"/>
      <c r="N12" s="39"/>
      <c r="P12" s="169"/>
    </row>
    <row r="13" spans="1:16" ht="27.75" customHeight="1">
      <c r="A13" s="195"/>
      <c r="B13" s="197" t="s">
        <v>123</v>
      </c>
      <c r="C13" s="156" t="s">
        <v>18</v>
      </c>
      <c r="D13" s="157" t="s">
        <v>19</v>
      </c>
      <c r="E13" s="149" t="s">
        <v>37</v>
      </c>
      <c r="F13" s="150" t="s">
        <v>117</v>
      </c>
      <c r="G13" s="142">
        <v>0</v>
      </c>
      <c r="H13" s="154">
        <v>0</v>
      </c>
      <c r="I13" s="158">
        <v>100</v>
      </c>
      <c r="J13" s="178">
        <f>I13</f>
        <v>100</v>
      </c>
      <c r="K13" s="157"/>
      <c r="L13" s="157" t="s">
        <v>120</v>
      </c>
      <c r="M13" s="152">
        <f>AVERAGE(J13:J14)</f>
        <v>100</v>
      </c>
      <c r="N13" s="169"/>
      <c r="P13" s="169"/>
    </row>
    <row r="14" spans="1:16" ht="15">
      <c r="A14" s="195"/>
      <c r="B14" s="198" t="s">
        <v>124</v>
      </c>
      <c r="C14" s="156"/>
      <c r="D14" s="157" t="s">
        <v>23</v>
      </c>
      <c r="E14" s="153" t="s">
        <v>24</v>
      </c>
      <c r="F14" s="150" t="s">
        <v>25</v>
      </c>
      <c r="G14" s="154">
        <v>0</v>
      </c>
      <c r="H14" s="154">
        <v>0</v>
      </c>
      <c r="I14" s="158">
        <v>100</v>
      </c>
      <c r="J14" s="189">
        <f>SUM(AVERAGE(I14:I15))</f>
        <v>100</v>
      </c>
      <c r="K14" s="157"/>
      <c r="L14" s="157" t="s">
        <v>120</v>
      </c>
      <c r="M14" s="147"/>
      <c r="N14" s="169"/>
      <c r="P14" s="169"/>
    </row>
    <row r="15" spans="1:16" ht="28.5" customHeight="1">
      <c r="A15" s="195"/>
      <c r="B15" s="199"/>
      <c r="C15" s="156"/>
      <c r="D15" s="157" t="s">
        <v>23</v>
      </c>
      <c r="E15" s="149" t="s">
        <v>121</v>
      </c>
      <c r="F15" s="155" t="s">
        <v>122</v>
      </c>
      <c r="G15" s="154">
        <v>0</v>
      </c>
      <c r="H15" s="154">
        <v>0</v>
      </c>
      <c r="I15" s="179">
        <v>100</v>
      </c>
      <c r="J15" s="182"/>
      <c r="K15" s="180"/>
      <c r="L15" s="159" t="s">
        <v>120</v>
      </c>
      <c r="M15" s="147"/>
      <c r="N15" s="169"/>
      <c r="P15" s="169"/>
    </row>
    <row r="16" spans="1:16" ht="36" customHeight="1">
      <c r="A16" s="195"/>
      <c r="B16" s="192" t="s">
        <v>125</v>
      </c>
      <c r="C16" s="147" t="s">
        <v>18</v>
      </c>
      <c r="D16" s="160" t="s">
        <v>19</v>
      </c>
      <c r="E16" s="149" t="s">
        <v>37</v>
      </c>
      <c r="F16" s="161" t="s">
        <v>117</v>
      </c>
      <c r="G16" s="142">
        <v>100</v>
      </c>
      <c r="H16" s="142">
        <v>100</v>
      </c>
      <c r="I16" s="145">
        <v>100</v>
      </c>
      <c r="J16" s="178">
        <f>I16</f>
        <v>100</v>
      </c>
      <c r="K16" s="157"/>
      <c r="L16" s="160" t="s">
        <v>118</v>
      </c>
      <c r="M16" s="152">
        <f>AVERAGE(J16:J17)</f>
        <v>100</v>
      </c>
      <c r="N16" s="169"/>
      <c r="P16" s="169"/>
    </row>
    <row r="17" spans="1:16" ht="25.5" customHeight="1">
      <c r="A17" s="195"/>
      <c r="B17" s="193" t="s">
        <v>124</v>
      </c>
      <c r="C17" s="147"/>
      <c r="D17" s="160" t="s">
        <v>23</v>
      </c>
      <c r="E17" s="161" t="s">
        <v>24</v>
      </c>
      <c r="F17" s="150" t="s">
        <v>119</v>
      </c>
      <c r="G17" s="154">
        <v>35</v>
      </c>
      <c r="H17" s="154">
        <v>35</v>
      </c>
      <c r="I17" s="158">
        <v>100</v>
      </c>
      <c r="J17" s="189">
        <f>SUM(AVERAGE(I17:I18))</f>
        <v>100</v>
      </c>
      <c r="K17" s="151"/>
      <c r="L17" s="157" t="s">
        <v>126</v>
      </c>
      <c r="M17" s="147"/>
      <c r="N17" s="169"/>
      <c r="P17" s="169"/>
    </row>
    <row r="18" spans="1:16" ht="33" customHeight="1">
      <c r="A18" s="195"/>
      <c r="B18" s="194"/>
      <c r="C18" s="147"/>
      <c r="D18" s="160" t="s">
        <v>23</v>
      </c>
      <c r="E18" s="149" t="s">
        <v>127</v>
      </c>
      <c r="F18" s="162" t="s">
        <v>122</v>
      </c>
      <c r="G18" s="154">
        <v>6944</v>
      </c>
      <c r="H18" s="154">
        <v>6944</v>
      </c>
      <c r="I18" s="176">
        <f>H18/G18*100</f>
        <v>100</v>
      </c>
      <c r="J18" s="184"/>
      <c r="K18" s="180"/>
      <c r="L18" s="160" t="s">
        <v>118</v>
      </c>
      <c r="M18" s="147"/>
      <c r="N18" s="169"/>
      <c r="P18" s="169"/>
    </row>
    <row r="19" spans="1:16" ht="79.5" customHeight="1">
      <c r="A19" s="195"/>
      <c r="B19" s="200" t="s">
        <v>128</v>
      </c>
      <c r="C19" s="163" t="s">
        <v>129</v>
      </c>
      <c r="D19" s="160" t="s">
        <v>19</v>
      </c>
      <c r="E19" s="149" t="s">
        <v>37</v>
      </c>
      <c r="F19" s="161" t="s">
        <v>117</v>
      </c>
      <c r="G19" s="142">
        <v>100</v>
      </c>
      <c r="H19" s="142">
        <v>100</v>
      </c>
      <c r="I19" s="145">
        <f>H19/G19*100</f>
        <v>100</v>
      </c>
      <c r="J19" s="178">
        <f>I19</f>
        <v>100</v>
      </c>
      <c r="K19" s="157"/>
      <c r="L19" s="160" t="s">
        <v>118</v>
      </c>
      <c r="M19" s="152">
        <f>AVERAGE(J19:J20)</f>
        <v>100</v>
      </c>
      <c r="N19" s="169"/>
      <c r="P19" s="169"/>
    </row>
    <row r="20" spans="1:16" ht="24">
      <c r="A20" s="195"/>
      <c r="B20" s="201" t="s">
        <v>140</v>
      </c>
      <c r="C20" s="163"/>
      <c r="D20" s="160" t="s">
        <v>23</v>
      </c>
      <c r="E20" s="161" t="s">
        <v>24</v>
      </c>
      <c r="F20" s="150" t="s">
        <v>119</v>
      </c>
      <c r="G20" s="142">
        <v>47</v>
      </c>
      <c r="H20" s="142">
        <v>47</v>
      </c>
      <c r="I20" s="145">
        <f aca="true" t="shared" si="0" ref="I20:I25">H20/G20*100</f>
        <v>100</v>
      </c>
      <c r="J20" s="189">
        <f>SUM(AVERAGE(I20:I21))</f>
        <v>100</v>
      </c>
      <c r="K20" s="157"/>
      <c r="L20" s="157" t="s">
        <v>130</v>
      </c>
      <c r="M20" s="147"/>
      <c r="N20" s="169"/>
      <c r="P20" s="169"/>
    </row>
    <row r="21" spans="1:16" ht="32.25" customHeight="1">
      <c r="A21" s="195"/>
      <c r="B21" s="202"/>
      <c r="C21" s="163"/>
      <c r="D21" s="160" t="s">
        <v>23</v>
      </c>
      <c r="E21" s="149" t="s">
        <v>127</v>
      </c>
      <c r="F21" s="164" t="s">
        <v>122</v>
      </c>
      <c r="G21" s="154">
        <v>9325</v>
      </c>
      <c r="H21" s="154">
        <v>9325</v>
      </c>
      <c r="I21" s="176">
        <f t="shared" si="0"/>
        <v>100</v>
      </c>
      <c r="J21" s="182"/>
      <c r="K21" s="180"/>
      <c r="L21" s="160" t="s">
        <v>118</v>
      </c>
      <c r="M21" s="147"/>
      <c r="N21" s="169"/>
      <c r="P21" s="169"/>
    </row>
    <row r="22" spans="1:16" ht="33" customHeight="1">
      <c r="A22" s="195"/>
      <c r="B22" s="204" t="s">
        <v>45</v>
      </c>
      <c r="C22" s="163" t="s">
        <v>18</v>
      </c>
      <c r="D22" s="160" t="s">
        <v>19</v>
      </c>
      <c r="E22" s="149" t="s">
        <v>37</v>
      </c>
      <c r="F22" s="161" t="s">
        <v>117</v>
      </c>
      <c r="G22" s="142">
        <v>100</v>
      </c>
      <c r="H22" s="142">
        <v>100</v>
      </c>
      <c r="I22" s="145">
        <f t="shared" si="0"/>
        <v>100</v>
      </c>
      <c r="J22" s="178">
        <f>I22</f>
        <v>100</v>
      </c>
      <c r="K22" s="157"/>
      <c r="L22" s="160" t="s">
        <v>118</v>
      </c>
      <c r="M22" s="152">
        <f>AVERAGE(J22:J23)</f>
        <v>100</v>
      </c>
      <c r="N22" s="169"/>
      <c r="P22" s="169"/>
    </row>
    <row r="23" spans="1:16" ht="24.75" customHeight="1">
      <c r="A23" s="195"/>
      <c r="B23" s="210"/>
      <c r="C23" s="163"/>
      <c r="D23" s="160" t="s">
        <v>23</v>
      </c>
      <c r="E23" s="161" t="s">
        <v>24</v>
      </c>
      <c r="F23" s="150" t="s">
        <v>119</v>
      </c>
      <c r="G23" s="142">
        <v>116</v>
      </c>
      <c r="H23" s="142">
        <v>116</v>
      </c>
      <c r="I23" s="145">
        <f t="shared" si="0"/>
        <v>100</v>
      </c>
      <c r="J23" s="189">
        <f>SUM(AVERAGE(I23:I25))</f>
        <v>100</v>
      </c>
      <c r="K23" s="157"/>
      <c r="L23" s="157" t="s">
        <v>131</v>
      </c>
      <c r="M23" s="147"/>
      <c r="N23" s="169"/>
      <c r="P23" s="169"/>
    </row>
    <row r="24" spans="1:16" ht="30" customHeight="1">
      <c r="A24" s="195"/>
      <c r="B24" s="210"/>
      <c r="C24" s="163"/>
      <c r="D24" s="160" t="s">
        <v>23</v>
      </c>
      <c r="E24" s="149" t="s">
        <v>132</v>
      </c>
      <c r="F24" s="164" t="s">
        <v>122</v>
      </c>
      <c r="G24" s="154">
        <v>23014</v>
      </c>
      <c r="H24" s="154">
        <v>23014</v>
      </c>
      <c r="I24" s="176">
        <f t="shared" si="0"/>
        <v>100</v>
      </c>
      <c r="J24" s="181"/>
      <c r="K24" s="180"/>
      <c r="L24" s="160" t="s">
        <v>118</v>
      </c>
      <c r="M24" s="147"/>
      <c r="N24" s="169"/>
      <c r="P24" s="169"/>
    </row>
    <row r="25" spans="1:16" ht="31.5" customHeight="1">
      <c r="A25" s="195"/>
      <c r="B25" s="205"/>
      <c r="C25" s="163"/>
      <c r="D25" s="160" t="s">
        <v>23</v>
      </c>
      <c r="E25" s="149" t="s">
        <v>133</v>
      </c>
      <c r="F25" s="162" t="s">
        <v>134</v>
      </c>
      <c r="G25" s="154">
        <v>276173</v>
      </c>
      <c r="H25" s="154">
        <v>276173</v>
      </c>
      <c r="I25" s="145">
        <f t="shared" si="0"/>
        <v>100</v>
      </c>
      <c r="J25" s="182"/>
      <c r="K25" s="157"/>
      <c r="L25" s="160" t="s">
        <v>118</v>
      </c>
      <c r="M25" s="147"/>
      <c r="N25" s="169"/>
      <c r="P25" s="169"/>
    </row>
    <row r="26" spans="1:16" ht="42.75" customHeight="1">
      <c r="A26" s="195"/>
      <c r="B26" s="204" t="s">
        <v>135</v>
      </c>
      <c r="C26" s="163" t="s">
        <v>18</v>
      </c>
      <c r="D26" s="160" t="s">
        <v>19</v>
      </c>
      <c r="E26" s="149" t="s">
        <v>37</v>
      </c>
      <c r="F26" s="161" t="s">
        <v>117</v>
      </c>
      <c r="G26" s="142">
        <v>0</v>
      </c>
      <c r="H26" s="142">
        <v>0</v>
      </c>
      <c r="I26" s="145">
        <v>100</v>
      </c>
      <c r="J26" s="145">
        <f>I26</f>
        <v>100</v>
      </c>
      <c r="K26" s="157"/>
      <c r="L26" s="165" t="s">
        <v>120</v>
      </c>
      <c r="M26" s="152">
        <f>AVERAGE(J26:J27)</f>
        <v>100</v>
      </c>
      <c r="N26" s="169"/>
      <c r="P26" s="169"/>
    </row>
    <row r="27" spans="1:16" ht="24.75" thickBot="1">
      <c r="A27" s="203"/>
      <c r="B27" s="205"/>
      <c r="C27" s="163"/>
      <c r="D27" s="160" t="s">
        <v>23</v>
      </c>
      <c r="E27" s="149" t="s">
        <v>136</v>
      </c>
      <c r="F27" s="162" t="s">
        <v>134</v>
      </c>
      <c r="G27" s="142">
        <v>0</v>
      </c>
      <c r="H27" s="142">
        <v>0</v>
      </c>
      <c r="I27" s="145">
        <v>100</v>
      </c>
      <c r="J27" s="145">
        <f>SUM(AVERAGE(I27))</f>
        <v>100</v>
      </c>
      <c r="K27" s="157"/>
      <c r="L27" s="166" t="s">
        <v>120</v>
      </c>
      <c r="M27" s="147"/>
      <c r="N27" s="170"/>
      <c r="O27" s="171"/>
      <c r="P27" s="170"/>
    </row>
    <row r="29" ht="24.75" customHeight="1"/>
    <row r="33" ht="35.25" customHeight="1"/>
  </sheetData>
  <sheetProtection/>
  <autoFilter ref="A10:P27"/>
  <mergeCells count="5">
    <mergeCell ref="A8:L8"/>
    <mergeCell ref="B3:M3"/>
    <mergeCell ref="L2:P2"/>
    <mergeCell ref="B4:J4"/>
  </mergeCells>
  <printOptions/>
  <pageMargins left="0.7" right="0.7" top="0.75" bottom="0.75" header="0.3" footer="0.3"/>
  <pageSetup horizontalDpi="600" verticalDpi="600" orientation="landscape" paperSize="9" scale="69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zoomScalePageLayoutView="0" workbookViewId="0" topLeftCell="A1">
      <selection activeCell="K14" sqref="K14"/>
    </sheetView>
  </sheetViews>
  <sheetFormatPr defaultColWidth="9.140625" defaultRowHeight="15"/>
  <cols>
    <col min="1" max="1" width="4.8515625" style="0" customWidth="1"/>
    <col min="2" max="2" width="45.421875" style="0" customWidth="1"/>
    <col min="3" max="3" width="14.00390625" style="0" customWidth="1"/>
    <col min="4" max="4" width="14.28125" style="124" customWidth="1"/>
    <col min="5" max="6" width="17.00390625" style="0" customWidth="1"/>
    <col min="7" max="7" width="17.421875" style="0" customWidth="1"/>
    <col min="8" max="8" width="15.28125" style="0" customWidth="1"/>
  </cols>
  <sheetData>
    <row r="1" spans="1:8" ht="50.25" customHeight="1">
      <c r="A1" s="260" t="s">
        <v>174</v>
      </c>
      <c r="B1" s="260"/>
      <c r="C1" s="260"/>
      <c r="D1" s="260"/>
      <c r="E1" s="260"/>
      <c r="F1" s="260"/>
      <c r="G1" s="260"/>
      <c r="H1" s="260"/>
    </row>
    <row r="2" spans="1:8" ht="121.5" customHeight="1">
      <c r="A2" s="109"/>
      <c r="B2" s="127" t="s">
        <v>72</v>
      </c>
      <c r="C2" s="128" t="s">
        <v>73</v>
      </c>
      <c r="D2" s="129" t="s">
        <v>74</v>
      </c>
      <c r="E2" s="130" t="s">
        <v>75</v>
      </c>
      <c r="F2" s="130" t="s">
        <v>76</v>
      </c>
      <c r="G2" s="130" t="s">
        <v>77</v>
      </c>
      <c r="H2" s="130" t="s">
        <v>78</v>
      </c>
    </row>
    <row r="3" spans="1:8" ht="18.75">
      <c r="A3" s="109"/>
      <c r="B3" s="110" t="s">
        <v>79</v>
      </c>
      <c r="C3" s="111"/>
      <c r="D3" s="112"/>
      <c r="E3" s="113"/>
      <c r="F3" s="114"/>
      <c r="G3" s="115"/>
      <c r="H3" s="115"/>
    </row>
    <row r="4" spans="1:8" ht="47.25">
      <c r="A4" s="116"/>
      <c r="B4" s="117" t="s">
        <v>80</v>
      </c>
      <c r="C4" s="137">
        <f>'ДСШ №1'!P10</f>
        <v>1</v>
      </c>
      <c r="D4" s="137">
        <f>'ДСШ №1'!O10</f>
        <v>1</v>
      </c>
      <c r="E4" s="126">
        <f aca="true" t="shared" si="0" ref="E4:E26">(C4+D4)/2</f>
        <v>1</v>
      </c>
      <c r="F4" s="118"/>
      <c r="G4" s="118" t="s">
        <v>81</v>
      </c>
      <c r="H4" s="119"/>
    </row>
    <row r="5" spans="1:8" ht="47.25">
      <c r="A5" s="116"/>
      <c r="B5" s="117" t="s">
        <v>82</v>
      </c>
      <c r="C5" s="137">
        <f>'ДСШ №2'!P10</f>
        <v>1</v>
      </c>
      <c r="D5" s="137">
        <f>'ДСШ №2'!O10</f>
        <v>1</v>
      </c>
      <c r="E5" s="126">
        <f t="shared" si="0"/>
        <v>1</v>
      </c>
      <c r="F5" s="118"/>
      <c r="G5" s="118" t="s">
        <v>81</v>
      </c>
      <c r="H5" s="119"/>
    </row>
    <row r="6" spans="1:8" ht="47.25">
      <c r="A6" s="116"/>
      <c r="B6" s="117" t="s">
        <v>83</v>
      </c>
      <c r="C6" s="137">
        <f>'Усольская СШ'!P10</f>
        <v>1</v>
      </c>
      <c r="D6" s="137">
        <f>'Усольская СШ'!O10</f>
        <v>1</v>
      </c>
      <c r="E6" s="126">
        <f t="shared" si="0"/>
        <v>1</v>
      </c>
      <c r="F6" s="118"/>
      <c r="G6" s="118" t="s">
        <v>81</v>
      </c>
      <c r="H6" s="119"/>
    </row>
    <row r="7" spans="1:8" ht="47.25">
      <c r="A7" s="116"/>
      <c r="B7" s="117" t="s">
        <v>84</v>
      </c>
      <c r="C7" s="137">
        <f>'Курайская СШ'!O10</f>
        <v>1</v>
      </c>
      <c r="D7" s="137">
        <f>'Курайская СШ'!O10</f>
        <v>1</v>
      </c>
      <c r="E7" s="126">
        <f t="shared" si="0"/>
        <v>1</v>
      </c>
      <c r="F7" s="118"/>
      <c r="G7" s="118" t="s">
        <v>81</v>
      </c>
      <c r="H7" s="119"/>
    </row>
    <row r="8" spans="1:8" s="125" customFormat="1" ht="47.25">
      <c r="A8" s="116"/>
      <c r="B8" s="117" t="s">
        <v>85</v>
      </c>
      <c r="C8" s="137">
        <f>'А-Е'!P10</f>
        <v>1</v>
      </c>
      <c r="D8" s="137">
        <f>'А-Е'!O10</f>
        <v>1</v>
      </c>
      <c r="E8" s="126">
        <f t="shared" si="0"/>
        <v>1</v>
      </c>
      <c r="F8" s="118"/>
      <c r="G8" s="118" t="s">
        <v>81</v>
      </c>
      <c r="H8" s="119"/>
    </row>
    <row r="9" spans="1:8" ht="47.25">
      <c r="A9" s="116"/>
      <c r="B9" s="117" t="s">
        <v>86</v>
      </c>
      <c r="C9" s="137">
        <f>'Денисовская СШ'!P10</f>
        <v>1</v>
      </c>
      <c r="D9" s="137">
        <f>'Денисовская СШ'!O10</f>
        <v>1</v>
      </c>
      <c r="E9" s="126">
        <f t="shared" si="0"/>
        <v>1</v>
      </c>
      <c r="F9" s="118"/>
      <c r="G9" s="118" t="s">
        <v>81</v>
      </c>
      <c r="H9" s="119"/>
    </row>
    <row r="10" spans="1:8" ht="47.25">
      <c r="A10" s="116"/>
      <c r="B10" s="117" t="s">
        <v>87</v>
      </c>
      <c r="C10" s="137">
        <f>'Шеломковская СШ'!P10</f>
        <v>1</v>
      </c>
      <c r="D10" s="137">
        <f>'Шеломковская СШ'!O10</f>
        <v>1</v>
      </c>
      <c r="E10" s="126">
        <f t="shared" si="0"/>
        <v>1</v>
      </c>
      <c r="F10" s="118"/>
      <c r="G10" s="118" t="s">
        <v>81</v>
      </c>
      <c r="H10" s="119"/>
    </row>
    <row r="11" spans="1:8" ht="47.25">
      <c r="A11" s="116"/>
      <c r="B11" s="117" t="s">
        <v>88</v>
      </c>
      <c r="C11" s="137">
        <f>'Новинская СШ'!P10</f>
        <v>1</v>
      </c>
      <c r="D11" s="137">
        <f>'Новинская СШ'!O10</f>
        <v>1</v>
      </c>
      <c r="E11" s="126">
        <f t="shared" si="0"/>
        <v>1</v>
      </c>
      <c r="F11" s="118"/>
      <c r="G11" s="118" t="s">
        <v>81</v>
      </c>
      <c r="H11" s="119"/>
    </row>
    <row r="12" spans="1:8" ht="45">
      <c r="A12" s="116"/>
      <c r="B12" s="117" t="s">
        <v>167</v>
      </c>
      <c r="C12" s="137">
        <f>'Орловская СШ'!P10</f>
        <v>1</v>
      </c>
      <c r="D12" s="137">
        <f>'Орловская СШ'!O10</f>
        <v>1</v>
      </c>
      <c r="E12" s="126">
        <f t="shared" si="0"/>
        <v>1</v>
      </c>
      <c r="F12" s="118"/>
      <c r="G12" s="118" t="s">
        <v>81</v>
      </c>
      <c r="H12" s="119"/>
    </row>
    <row r="13" spans="1:8" ht="45">
      <c r="A13" s="116"/>
      <c r="B13" s="117" t="s">
        <v>166</v>
      </c>
      <c r="C13" s="137">
        <f>'н-танайская'!P10</f>
        <v>1</v>
      </c>
      <c r="D13" s="137">
        <f>'н-танайская'!O10</f>
        <v>1</v>
      </c>
      <c r="E13" s="126">
        <f t="shared" si="0"/>
        <v>1</v>
      </c>
      <c r="F13" s="118"/>
      <c r="G13" s="118" t="s">
        <v>81</v>
      </c>
      <c r="H13" s="119"/>
    </row>
    <row r="14" spans="1:8" ht="37.5">
      <c r="A14" s="109"/>
      <c r="B14" s="121" t="s">
        <v>89</v>
      </c>
      <c r="C14" s="137"/>
      <c r="D14" s="138"/>
      <c r="E14" s="256"/>
      <c r="F14" s="118"/>
      <c r="G14" s="118"/>
      <c r="H14" s="115"/>
    </row>
    <row r="15" spans="1:8" ht="47.25">
      <c r="A15" s="109"/>
      <c r="B15" s="117" t="s">
        <v>90</v>
      </c>
      <c r="C15" s="137">
        <f>ДЮСШ!P10</f>
        <v>1</v>
      </c>
      <c r="D15" s="138">
        <f>ДЮСШ!O10</f>
        <v>1</v>
      </c>
      <c r="E15" s="126">
        <f t="shared" si="0"/>
        <v>1</v>
      </c>
      <c r="F15" s="118"/>
      <c r="G15" s="118" t="s">
        <v>81</v>
      </c>
      <c r="H15" s="122"/>
    </row>
    <row r="16" spans="1:8" ht="47.25">
      <c r="A16" s="109"/>
      <c r="B16" s="117" t="s">
        <v>91</v>
      </c>
      <c r="C16" s="137">
        <f>ЦВР!P10</f>
        <v>1</v>
      </c>
      <c r="D16" s="138">
        <f>ЦВР!O10</f>
        <v>1</v>
      </c>
      <c r="E16" s="126">
        <f t="shared" si="0"/>
        <v>1</v>
      </c>
      <c r="F16" s="118"/>
      <c r="G16" s="118" t="s">
        <v>81</v>
      </c>
      <c r="H16" s="115"/>
    </row>
    <row r="17" spans="1:8" ht="18.75">
      <c r="A17" s="109"/>
      <c r="B17" s="121" t="s">
        <v>92</v>
      </c>
      <c r="C17" s="137"/>
      <c r="D17" s="257"/>
      <c r="E17" s="256"/>
      <c r="F17" s="118"/>
      <c r="G17" s="118"/>
      <c r="H17" s="115"/>
    </row>
    <row r="18" spans="1:8" ht="63">
      <c r="A18" s="109"/>
      <c r="B18" s="117" t="s">
        <v>93</v>
      </c>
      <c r="C18" s="137">
        <f>ДОУ1!P10</f>
        <v>1</v>
      </c>
      <c r="D18" s="137">
        <f>ДОУ1!O10</f>
        <v>1</v>
      </c>
      <c r="E18" s="126">
        <f t="shared" si="0"/>
        <v>1</v>
      </c>
      <c r="F18" s="118"/>
      <c r="G18" s="118" t="s">
        <v>81</v>
      </c>
      <c r="H18" s="115"/>
    </row>
    <row r="19" spans="1:8" ht="63">
      <c r="A19" s="109"/>
      <c r="B19" s="117" t="s">
        <v>94</v>
      </c>
      <c r="C19" s="137">
        <f>ДОУ2!P10%</f>
        <v>1</v>
      </c>
      <c r="D19" s="137">
        <f>ДОУ4!O10%</f>
        <v>1</v>
      </c>
      <c r="E19" s="126">
        <f t="shared" si="0"/>
        <v>1</v>
      </c>
      <c r="F19" s="118"/>
      <c r="G19" s="118" t="s">
        <v>81</v>
      </c>
      <c r="H19" s="115"/>
    </row>
    <row r="20" spans="1:8" ht="63">
      <c r="A20" s="109"/>
      <c r="B20" s="117" t="s">
        <v>95</v>
      </c>
      <c r="C20" s="137">
        <f>ДОУ3!P10%</f>
        <v>1</v>
      </c>
      <c r="D20" s="137">
        <f>ДОУ3!O10%</f>
        <v>1</v>
      </c>
      <c r="E20" s="126">
        <f t="shared" si="0"/>
        <v>1</v>
      </c>
      <c r="F20" s="118"/>
      <c r="G20" s="118" t="s">
        <v>81</v>
      </c>
      <c r="H20" s="120"/>
    </row>
    <row r="21" spans="1:8" ht="63">
      <c r="A21" s="109"/>
      <c r="B21" s="117" t="s">
        <v>96</v>
      </c>
      <c r="C21" s="137">
        <f>ДОУ4!P10%</f>
        <v>1</v>
      </c>
      <c r="D21" s="137">
        <f>ДОУ4!O10%</f>
        <v>1</v>
      </c>
      <c r="E21" s="126">
        <f t="shared" si="0"/>
        <v>1</v>
      </c>
      <c r="F21" s="118"/>
      <c r="G21" s="118" t="s">
        <v>81</v>
      </c>
      <c r="H21" s="119"/>
    </row>
    <row r="22" spans="1:8" ht="47.25">
      <c r="A22" s="109"/>
      <c r="B22" s="117" t="s">
        <v>97</v>
      </c>
      <c r="C22" s="137">
        <f>Солнышко!P10%</f>
        <v>1</v>
      </c>
      <c r="D22" s="138">
        <f>Солнышко!O10%</f>
        <v>1</v>
      </c>
      <c r="E22" s="126">
        <f t="shared" si="0"/>
        <v>1</v>
      </c>
      <c r="F22" s="118"/>
      <c r="G22" s="118" t="s">
        <v>81</v>
      </c>
      <c r="H22" s="119"/>
    </row>
    <row r="23" spans="1:8" ht="47.25">
      <c r="A23" s="109"/>
      <c r="B23" s="117" t="s">
        <v>169</v>
      </c>
      <c r="C23" s="137">
        <f>Колобок!P10%</f>
        <v>1</v>
      </c>
      <c r="D23" s="138">
        <f>Колобок!O10%</f>
        <v>1</v>
      </c>
      <c r="E23" s="126">
        <f t="shared" si="0"/>
        <v>1</v>
      </c>
      <c r="F23" s="118"/>
      <c r="G23" s="118" t="s">
        <v>81</v>
      </c>
      <c r="H23" s="119"/>
    </row>
    <row r="24" spans="1:8" ht="47.25">
      <c r="A24" s="109"/>
      <c r="B24" s="117" t="s">
        <v>170</v>
      </c>
      <c r="C24" s="137">
        <f>Василёк!P10%</f>
        <v>1</v>
      </c>
      <c r="D24" s="138">
        <f>Василёк!O10%</f>
        <v>1</v>
      </c>
      <c r="E24" s="126">
        <f t="shared" si="0"/>
        <v>1</v>
      </c>
      <c r="F24" s="118"/>
      <c r="G24" s="118" t="s">
        <v>81</v>
      </c>
      <c r="H24" s="119"/>
    </row>
    <row r="25" spans="1:8" ht="47.25">
      <c r="A25" s="109"/>
      <c r="B25" s="117" t="s">
        <v>171</v>
      </c>
      <c r="C25" s="137">
        <f>Березка!P10</f>
        <v>1</v>
      </c>
      <c r="D25" s="138">
        <f>Березка!O10</f>
        <v>1</v>
      </c>
      <c r="E25" s="126">
        <f t="shared" si="0"/>
        <v>1</v>
      </c>
      <c r="F25" s="118"/>
      <c r="G25" s="118" t="s">
        <v>81</v>
      </c>
      <c r="H25" s="119"/>
    </row>
    <row r="26" spans="1:8" ht="48" customHeight="1">
      <c r="A26" s="232"/>
      <c r="B26" s="233" t="s">
        <v>172</v>
      </c>
      <c r="C26" s="235">
        <f>Колосок!P10</f>
        <v>1</v>
      </c>
      <c r="D26" s="235">
        <f>Колосок!O10</f>
        <v>1</v>
      </c>
      <c r="E26" s="126">
        <f t="shared" si="0"/>
        <v>1</v>
      </c>
      <c r="F26" s="118"/>
      <c r="G26" s="118" t="s">
        <v>81</v>
      </c>
      <c r="H26" s="236"/>
    </row>
    <row r="27" spans="1:5" ht="15">
      <c r="A27" s="123"/>
      <c r="B27" s="123"/>
      <c r="C27" s="123"/>
      <c r="D27" s="123"/>
      <c r="E27" s="12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1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8" sqref="A8:L8"/>
    </sheetView>
  </sheetViews>
  <sheetFormatPr defaultColWidth="9.140625" defaultRowHeight="15"/>
  <cols>
    <col min="1" max="1" width="19.28125" style="0" customWidth="1"/>
    <col min="2" max="2" width="16.7109375" style="0" customWidth="1"/>
    <col min="3" max="3" width="10.57421875" style="0" customWidth="1"/>
    <col min="4" max="4" width="12.28125" style="0" customWidth="1"/>
    <col min="5" max="5" width="19.8515625" style="0" customWidth="1"/>
    <col min="6" max="6" width="10.57421875" style="0" customWidth="1"/>
    <col min="10" max="10" width="9.140625" style="186" customWidth="1"/>
    <col min="12" max="12" width="12.00390625" style="0" customWidth="1"/>
  </cols>
  <sheetData>
    <row r="1" spans="1:16" ht="20.25">
      <c r="A1" s="139"/>
      <c r="J1" s="185"/>
      <c r="K1" s="4"/>
      <c r="L1" s="90"/>
      <c r="M1" s="90"/>
      <c r="N1" s="5"/>
      <c r="O1" s="1"/>
      <c r="P1" s="1"/>
    </row>
    <row r="2" spans="1:16" ht="100.5" customHeight="1">
      <c r="A2" s="139"/>
      <c r="J2" s="185"/>
      <c r="K2" s="4"/>
      <c r="L2" s="261" t="s">
        <v>187</v>
      </c>
      <c r="M2" s="262"/>
      <c r="N2" s="262"/>
      <c r="O2" s="262"/>
      <c r="P2" s="262"/>
    </row>
    <row r="3" spans="1:13" ht="18.75" customHeight="1">
      <c r="A3" s="139"/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45" customHeight="1">
      <c r="A4" s="139"/>
      <c r="B4" s="263" t="s">
        <v>151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ht="180">
      <c r="A5" s="156" t="s">
        <v>0</v>
      </c>
      <c r="B5" s="156" t="s">
        <v>108</v>
      </c>
      <c r="C5" s="156" t="s">
        <v>109</v>
      </c>
      <c r="D5" s="156" t="s">
        <v>3</v>
      </c>
      <c r="E5" s="156" t="s">
        <v>4</v>
      </c>
      <c r="F5" s="156" t="s">
        <v>5</v>
      </c>
      <c r="G5" s="156" t="s">
        <v>110</v>
      </c>
      <c r="H5" s="156" t="s">
        <v>111</v>
      </c>
      <c r="I5" s="156" t="s">
        <v>112</v>
      </c>
      <c r="J5" s="156" t="s">
        <v>9</v>
      </c>
      <c r="K5" s="156" t="s">
        <v>10</v>
      </c>
      <c r="L5" s="156" t="s">
        <v>113</v>
      </c>
      <c r="M5" s="6" t="s">
        <v>12</v>
      </c>
      <c r="N5" s="9" t="s">
        <v>13</v>
      </c>
      <c r="O5" s="6" t="s">
        <v>14</v>
      </c>
      <c r="P5" s="6" t="s">
        <v>15</v>
      </c>
    </row>
    <row r="6" spans="1:16" ht="15">
      <c r="A6" s="11">
        <v>1</v>
      </c>
      <c r="B6" s="11">
        <v>2</v>
      </c>
      <c r="C6" s="172">
        <v>3</v>
      </c>
      <c r="D6" s="172">
        <v>4</v>
      </c>
      <c r="E6" s="172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73">
        <v>12</v>
      </c>
      <c r="M6" s="13">
        <v>13</v>
      </c>
      <c r="N6" s="174">
        <v>14</v>
      </c>
      <c r="O6" s="175">
        <v>15</v>
      </c>
      <c r="P6" s="175">
        <v>16</v>
      </c>
    </row>
    <row r="7" spans="1:16" ht="15.75">
      <c r="A7" s="19" t="s">
        <v>61</v>
      </c>
      <c r="B7" s="20"/>
      <c r="C7" s="20"/>
      <c r="D7" s="20"/>
      <c r="E7" s="20"/>
      <c r="F7" s="21"/>
      <c r="G7" s="21"/>
      <c r="H7" s="21"/>
      <c r="I7" s="21"/>
      <c r="J7" s="187"/>
      <c r="K7" s="22"/>
      <c r="L7" s="91"/>
      <c r="M7" s="91"/>
      <c r="N7" s="23"/>
      <c r="O7" s="24"/>
      <c r="P7" s="24"/>
    </row>
    <row r="8" spans="1:16" ht="15">
      <c r="A8" s="274" t="s">
        <v>188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140"/>
      <c r="N8" s="132"/>
      <c r="O8" s="133"/>
      <c r="P8" s="133"/>
    </row>
    <row r="9" spans="1:16" ht="1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188"/>
      <c r="K9" s="97"/>
      <c r="L9" s="98"/>
      <c r="M9" s="98"/>
      <c r="N9" s="132"/>
      <c r="O9" s="133"/>
      <c r="P9" s="133"/>
    </row>
    <row r="10" spans="1:16" ht="26.25" customHeight="1">
      <c r="A10" s="190"/>
      <c r="B10" s="192" t="s">
        <v>116</v>
      </c>
      <c r="C10" s="147" t="s">
        <v>18</v>
      </c>
      <c r="D10" s="148" t="s">
        <v>19</v>
      </c>
      <c r="E10" s="149" t="s">
        <v>37</v>
      </c>
      <c r="F10" s="150" t="s">
        <v>117</v>
      </c>
      <c r="G10" s="142">
        <v>0</v>
      </c>
      <c r="H10" s="142">
        <v>0</v>
      </c>
      <c r="I10" s="145">
        <v>100</v>
      </c>
      <c r="J10" s="145">
        <f>I10</f>
        <v>100</v>
      </c>
      <c r="K10" s="151"/>
      <c r="L10" s="148" t="s">
        <v>118</v>
      </c>
      <c r="M10" s="152">
        <f>AVERAGE(J10:J11)</f>
        <v>100</v>
      </c>
      <c r="N10" s="144">
        <f>AVERAGE(M10:M27)</f>
        <v>100</v>
      </c>
      <c r="O10" s="168">
        <f>(J10+J13+J16+J19+J22+J26)/6</f>
        <v>100</v>
      </c>
      <c r="P10" s="167">
        <f>(J11+J14+J17+J20+J23+J27)/6</f>
        <v>100</v>
      </c>
    </row>
    <row r="11" spans="1:16" ht="25.5" customHeight="1">
      <c r="A11" s="191" t="s">
        <v>150</v>
      </c>
      <c r="B11" s="193" t="s">
        <v>139</v>
      </c>
      <c r="C11" s="147"/>
      <c r="D11" s="148" t="s">
        <v>23</v>
      </c>
      <c r="E11" s="153" t="s">
        <v>24</v>
      </c>
      <c r="F11" s="150" t="s">
        <v>119</v>
      </c>
      <c r="G11" s="142">
        <v>0</v>
      </c>
      <c r="H11" s="154">
        <v>0</v>
      </c>
      <c r="I11" s="145">
        <v>100</v>
      </c>
      <c r="J11" s="189">
        <f>SUM(AVERAGE(I11:I12))</f>
        <v>100</v>
      </c>
      <c r="K11" s="151"/>
      <c r="L11" s="141" t="s">
        <v>120</v>
      </c>
      <c r="M11" s="147"/>
      <c r="N11" s="39"/>
      <c r="P11" s="169"/>
    </row>
    <row r="12" spans="1:16" ht="24.75">
      <c r="A12" s="146"/>
      <c r="B12" s="194"/>
      <c r="C12" s="147"/>
      <c r="D12" s="148" t="s">
        <v>23</v>
      </c>
      <c r="E12" s="149" t="s">
        <v>121</v>
      </c>
      <c r="F12" s="155" t="s">
        <v>122</v>
      </c>
      <c r="G12" s="154">
        <v>0</v>
      </c>
      <c r="H12" s="154">
        <v>0</v>
      </c>
      <c r="I12" s="176">
        <v>100</v>
      </c>
      <c r="J12" s="183"/>
      <c r="K12" s="177"/>
      <c r="L12" s="148" t="s">
        <v>118</v>
      </c>
      <c r="M12" s="147"/>
      <c r="N12" s="39"/>
      <c r="P12" s="169"/>
    </row>
    <row r="13" spans="1:16" ht="27.75" customHeight="1">
      <c r="A13" s="195"/>
      <c r="B13" s="197" t="s">
        <v>123</v>
      </c>
      <c r="C13" s="156" t="s">
        <v>18</v>
      </c>
      <c r="D13" s="157" t="s">
        <v>19</v>
      </c>
      <c r="E13" s="149" t="s">
        <v>37</v>
      </c>
      <c r="F13" s="150" t="s">
        <v>117</v>
      </c>
      <c r="G13" s="142">
        <v>0</v>
      </c>
      <c r="H13" s="154">
        <v>0</v>
      </c>
      <c r="I13" s="158">
        <v>100</v>
      </c>
      <c r="J13" s="178">
        <f>I13</f>
        <v>100</v>
      </c>
      <c r="K13" s="157"/>
      <c r="L13" s="157" t="s">
        <v>120</v>
      </c>
      <c r="M13" s="152">
        <f>AVERAGE(J13:J14)</f>
        <v>100</v>
      </c>
      <c r="N13" s="169"/>
      <c r="P13" s="169"/>
    </row>
    <row r="14" spans="1:16" ht="15">
      <c r="A14" s="195"/>
      <c r="B14" s="198" t="s">
        <v>124</v>
      </c>
      <c r="C14" s="156"/>
      <c r="D14" s="157" t="s">
        <v>23</v>
      </c>
      <c r="E14" s="153" t="s">
        <v>24</v>
      </c>
      <c r="F14" s="150" t="s">
        <v>25</v>
      </c>
      <c r="G14" s="154">
        <v>0</v>
      </c>
      <c r="H14" s="154">
        <v>0</v>
      </c>
      <c r="I14" s="158">
        <v>100</v>
      </c>
      <c r="J14" s="189">
        <f>SUM(AVERAGE(I14:I15))</f>
        <v>100</v>
      </c>
      <c r="K14" s="157"/>
      <c r="L14" s="157" t="s">
        <v>120</v>
      </c>
      <c r="M14" s="147"/>
      <c r="N14" s="169"/>
      <c r="P14" s="169"/>
    </row>
    <row r="15" spans="1:16" ht="28.5" customHeight="1">
      <c r="A15" s="195"/>
      <c r="B15" s="199"/>
      <c r="C15" s="156"/>
      <c r="D15" s="157" t="s">
        <v>23</v>
      </c>
      <c r="E15" s="149" t="s">
        <v>121</v>
      </c>
      <c r="F15" s="155" t="s">
        <v>122</v>
      </c>
      <c r="G15" s="154">
        <v>0</v>
      </c>
      <c r="H15" s="154">
        <v>0</v>
      </c>
      <c r="I15" s="179">
        <v>100</v>
      </c>
      <c r="J15" s="182"/>
      <c r="K15" s="180"/>
      <c r="L15" s="159" t="s">
        <v>120</v>
      </c>
      <c r="M15" s="147"/>
      <c r="N15" s="169"/>
      <c r="P15" s="169"/>
    </row>
    <row r="16" spans="1:16" ht="36" customHeight="1">
      <c r="A16" s="195"/>
      <c r="B16" s="192" t="s">
        <v>125</v>
      </c>
      <c r="C16" s="147" t="s">
        <v>18</v>
      </c>
      <c r="D16" s="160" t="s">
        <v>19</v>
      </c>
      <c r="E16" s="149" t="s">
        <v>37</v>
      </c>
      <c r="F16" s="161" t="s">
        <v>117</v>
      </c>
      <c r="G16" s="142">
        <v>100</v>
      </c>
      <c r="H16" s="142">
        <v>100</v>
      </c>
      <c r="I16" s="176">
        <f>H16/G16*100</f>
        <v>100</v>
      </c>
      <c r="J16" s="178">
        <f>I16</f>
        <v>100</v>
      </c>
      <c r="K16" s="157"/>
      <c r="L16" s="160" t="s">
        <v>118</v>
      </c>
      <c r="M16" s="152">
        <f>AVERAGE(J16:J17)</f>
        <v>100</v>
      </c>
      <c r="N16" s="169"/>
      <c r="P16" s="169"/>
    </row>
    <row r="17" spans="1:16" ht="25.5" customHeight="1">
      <c r="A17" s="195"/>
      <c r="B17" s="193" t="s">
        <v>124</v>
      </c>
      <c r="C17" s="147"/>
      <c r="D17" s="160" t="s">
        <v>23</v>
      </c>
      <c r="E17" s="161" t="s">
        <v>24</v>
      </c>
      <c r="F17" s="150" t="s">
        <v>119</v>
      </c>
      <c r="G17" s="154">
        <v>8</v>
      </c>
      <c r="H17" s="154">
        <v>8</v>
      </c>
      <c r="I17" s="176">
        <f>H17/G17*100</f>
        <v>100</v>
      </c>
      <c r="J17" s="189">
        <f>SUM(AVERAGE(I17:I18))</f>
        <v>100</v>
      </c>
      <c r="K17" s="213"/>
      <c r="L17" s="157" t="s">
        <v>126</v>
      </c>
      <c r="M17" s="147"/>
      <c r="N17" s="169"/>
      <c r="P17" s="169"/>
    </row>
    <row r="18" spans="1:16" ht="33" customHeight="1">
      <c r="A18" s="195"/>
      <c r="B18" s="194"/>
      <c r="C18" s="147"/>
      <c r="D18" s="160" t="s">
        <v>23</v>
      </c>
      <c r="E18" s="149" t="s">
        <v>127</v>
      </c>
      <c r="F18" s="162" t="s">
        <v>122</v>
      </c>
      <c r="G18" s="154">
        <v>1587</v>
      </c>
      <c r="H18" s="154">
        <v>1587</v>
      </c>
      <c r="I18" s="176">
        <f>H18/G18*100</f>
        <v>100</v>
      </c>
      <c r="J18" s="184"/>
      <c r="K18" s="180"/>
      <c r="L18" s="160" t="s">
        <v>118</v>
      </c>
      <c r="M18" s="147"/>
      <c r="N18" s="169"/>
      <c r="P18" s="169"/>
    </row>
    <row r="19" spans="1:16" ht="42" customHeight="1">
      <c r="A19" s="195"/>
      <c r="B19" s="200" t="s">
        <v>128</v>
      </c>
      <c r="C19" s="163" t="s">
        <v>129</v>
      </c>
      <c r="D19" s="160" t="s">
        <v>19</v>
      </c>
      <c r="E19" s="149" t="s">
        <v>37</v>
      </c>
      <c r="F19" s="161" t="s">
        <v>117</v>
      </c>
      <c r="G19" s="142">
        <v>100</v>
      </c>
      <c r="H19" s="142">
        <v>100</v>
      </c>
      <c r="I19" s="145">
        <f>H19/G19*100</f>
        <v>100</v>
      </c>
      <c r="J19" s="178">
        <f>I19</f>
        <v>100</v>
      </c>
      <c r="K19" s="157"/>
      <c r="L19" s="160" t="s">
        <v>118</v>
      </c>
      <c r="M19" s="152">
        <f>AVERAGE(J19:J20)</f>
        <v>100</v>
      </c>
      <c r="N19" s="169"/>
      <c r="P19" s="169"/>
    </row>
    <row r="20" spans="1:16" ht="24">
      <c r="A20" s="195"/>
      <c r="B20" s="201" t="s">
        <v>140</v>
      </c>
      <c r="C20" s="163"/>
      <c r="D20" s="160" t="s">
        <v>23</v>
      </c>
      <c r="E20" s="161" t="s">
        <v>24</v>
      </c>
      <c r="F20" s="150" t="s">
        <v>119</v>
      </c>
      <c r="G20" s="142">
        <v>38</v>
      </c>
      <c r="H20" s="142">
        <v>38</v>
      </c>
      <c r="I20" s="145">
        <f aca="true" t="shared" si="0" ref="I20:I25">H20/G20*100</f>
        <v>100</v>
      </c>
      <c r="J20" s="189">
        <f>SUM(AVERAGE(I20:I21))</f>
        <v>100</v>
      </c>
      <c r="K20" s="213"/>
      <c r="L20" s="157" t="s">
        <v>130</v>
      </c>
      <c r="M20" s="147"/>
      <c r="N20" s="169"/>
      <c r="P20" s="169"/>
    </row>
    <row r="21" spans="1:16" ht="32.25" customHeight="1">
      <c r="A21" s="195"/>
      <c r="B21" s="202"/>
      <c r="C21" s="163"/>
      <c r="D21" s="160" t="s">
        <v>23</v>
      </c>
      <c r="E21" s="149" t="s">
        <v>127</v>
      </c>
      <c r="F21" s="164" t="s">
        <v>122</v>
      </c>
      <c r="G21" s="154">
        <v>7539</v>
      </c>
      <c r="H21" s="154">
        <v>7539</v>
      </c>
      <c r="I21" s="176">
        <f>H21/G21*100</f>
        <v>100</v>
      </c>
      <c r="J21" s="182"/>
      <c r="K21" s="180"/>
      <c r="L21" s="160" t="s">
        <v>118</v>
      </c>
      <c r="M21" s="147"/>
      <c r="N21" s="169"/>
      <c r="P21" s="169"/>
    </row>
    <row r="22" spans="1:16" ht="33" customHeight="1">
      <c r="A22" s="195"/>
      <c r="B22" s="204" t="s">
        <v>45</v>
      </c>
      <c r="C22" s="163" t="s">
        <v>18</v>
      </c>
      <c r="D22" s="160" t="s">
        <v>19</v>
      </c>
      <c r="E22" s="149" t="s">
        <v>37</v>
      </c>
      <c r="F22" s="161" t="s">
        <v>117</v>
      </c>
      <c r="G22" s="142">
        <v>100</v>
      </c>
      <c r="H22" s="142">
        <v>100</v>
      </c>
      <c r="I22" s="145">
        <f t="shared" si="0"/>
        <v>100</v>
      </c>
      <c r="J22" s="178">
        <f>I22</f>
        <v>100</v>
      </c>
      <c r="K22" s="157"/>
      <c r="L22" s="160" t="s">
        <v>118</v>
      </c>
      <c r="M22" s="152">
        <f>AVERAGE(J22:J23)</f>
        <v>100</v>
      </c>
      <c r="N22" s="169"/>
      <c r="P22" s="169"/>
    </row>
    <row r="23" spans="1:16" ht="24.75" customHeight="1">
      <c r="A23" s="195"/>
      <c r="B23" s="210"/>
      <c r="C23" s="163"/>
      <c r="D23" s="160" t="s">
        <v>23</v>
      </c>
      <c r="E23" s="161" t="s">
        <v>24</v>
      </c>
      <c r="F23" s="150" t="s">
        <v>119</v>
      </c>
      <c r="G23" s="142">
        <v>46</v>
      </c>
      <c r="H23" s="142">
        <v>46</v>
      </c>
      <c r="I23" s="145">
        <f t="shared" si="0"/>
        <v>100</v>
      </c>
      <c r="J23" s="189">
        <f>SUM(AVERAGE(I23:I25))</f>
        <v>100</v>
      </c>
      <c r="K23" s="160"/>
      <c r="L23" s="157" t="s">
        <v>131</v>
      </c>
      <c r="M23" s="147"/>
      <c r="N23" s="169"/>
      <c r="P23" s="169"/>
    </row>
    <row r="24" spans="1:16" ht="30" customHeight="1">
      <c r="A24" s="195"/>
      <c r="B24" s="210"/>
      <c r="C24" s="163"/>
      <c r="D24" s="160" t="s">
        <v>23</v>
      </c>
      <c r="E24" s="149" t="s">
        <v>132</v>
      </c>
      <c r="F24" s="164" t="s">
        <v>122</v>
      </c>
      <c r="G24" s="154">
        <v>9126</v>
      </c>
      <c r="H24" s="154">
        <v>9126</v>
      </c>
      <c r="I24" s="176">
        <f t="shared" si="0"/>
        <v>100</v>
      </c>
      <c r="J24" s="181"/>
      <c r="K24" s="180"/>
      <c r="L24" s="160" t="s">
        <v>118</v>
      </c>
      <c r="M24" s="147"/>
      <c r="N24" s="169"/>
      <c r="P24" s="169"/>
    </row>
    <row r="25" spans="1:16" ht="31.5" customHeight="1">
      <c r="A25" s="195"/>
      <c r="B25" s="205"/>
      <c r="C25" s="163"/>
      <c r="D25" s="160" t="s">
        <v>23</v>
      </c>
      <c r="E25" s="149" t="s">
        <v>133</v>
      </c>
      <c r="F25" s="162" t="s">
        <v>134</v>
      </c>
      <c r="G25" s="154">
        <v>82138</v>
      </c>
      <c r="H25" s="154">
        <v>82138</v>
      </c>
      <c r="I25" s="145">
        <f t="shared" si="0"/>
        <v>100</v>
      </c>
      <c r="J25" s="182"/>
      <c r="K25" s="157"/>
      <c r="L25" s="160" t="s">
        <v>118</v>
      </c>
      <c r="M25" s="147"/>
      <c r="N25" s="169"/>
      <c r="P25" s="169"/>
    </row>
    <row r="26" spans="1:16" ht="42.75" customHeight="1">
      <c r="A26" s="195"/>
      <c r="B26" s="204" t="s">
        <v>135</v>
      </c>
      <c r="C26" s="163" t="s">
        <v>18</v>
      </c>
      <c r="D26" s="160" t="s">
        <v>19</v>
      </c>
      <c r="E26" s="149" t="s">
        <v>37</v>
      </c>
      <c r="F26" s="161" t="s">
        <v>117</v>
      </c>
      <c r="G26" s="142">
        <v>0</v>
      </c>
      <c r="H26" s="142">
        <v>0</v>
      </c>
      <c r="I26" s="145">
        <v>100</v>
      </c>
      <c r="J26" s="145">
        <f>I26</f>
        <v>100</v>
      </c>
      <c r="K26" s="157"/>
      <c r="L26" s="165" t="s">
        <v>120</v>
      </c>
      <c r="M26" s="152">
        <f>AVERAGE(J26:J27)</f>
        <v>100</v>
      </c>
      <c r="N26" s="169"/>
      <c r="P26" s="169"/>
    </row>
    <row r="27" spans="1:16" ht="24.75" thickBot="1">
      <c r="A27" s="203"/>
      <c r="B27" s="205"/>
      <c r="C27" s="163"/>
      <c r="D27" s="160" t="s">
        <v>23</v>
      </c>
      <c r="E27" s="149" t="s">
        <v>136</v>
      </c>
      <c r="F27" s="162" t="s">
        <v>134</v>
      </c>
      <c r="G27" s="142">
        <v>0</v>
      </c>
      <c r="H27" s="142">
        <v>0</v>
      </c>
      <c r="I27" s="145">
        <v>100</v>
      </c>
      <c r="J27" s="145">
        <f>SUM(AVERAGE(I27))</f>
        <v>100</v>
      </c>
      <c r="K27" s="157"/>
      <c r="L27" s="166" t="s">
        <v>120</v>
      </c>
      <c r="M27" s="147"/>
      <c r="N27" s="170"/>
      <c r="O27" s="171"/>
      <c r="P27" s="170"/>
    </row>
    <row r="29" ht="24.75" customHeight="1"/>
    <row r="33" ht="35.25" customHeight="1"/>
  </sheetData>
  <sheetProtection/>
  <mergeCells count="5">
    <mergeCell ref="B3:M3"/>
    <mergeCell ref="B4:M4"/>
    <mergeCell ref="L2:P2"/>
    <mergeCell ref="A8:L8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27"/>
  <sheetViews>
    <sheetView view="pageBreakPreview" zoomScale="60" zoomScalePageLayoutView="0" workbookViewId="0" topLeftCell="A1">
      <selection activeCell="S28" sqref="S28"/>
    </sheetView>
  </sheetViews>
  <sheetFormatPr defaultColWidth="9.140625" defaultRowHeight="15"/>
  <cols>
    <col min="1" max="1" width="19.28125" style="0" customWidth="1"/>
    <col min="2" max="2" width="16.7109375" style="0" customWidth="1"/>
    <col min="3" max="3" width="10.57421875" style="0" customWidth="1"/>
    <col min="4" max="4" width="12.28125" style="0" customWidth="1"/>
    <col min="5" max="5" width="19.8515625" style="0" customWidth="1"/>
    <col min="6" max="6" width="10.57421875" style="0" customWidth="1"/>
    <col min="10" max="10" width="9.140625" style="186" customWidth="1"/>
    <col min="12" max="12" width="12.00390625" style="0" customWidth="1"/>
  </cols>
  <sheetData>
    <row r="3" spans="1:13" ht="18.75">
      <c r="A3" s="139"/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39.75" customHeight="1">
      <c r="A4" s="139"/>
      <c r="B4" s="263" t="s">
        <v>152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ht="180">
      <c r="A5" s="156" t="s">
        <v>0</v>
      </c>
      <c r="B5" s="156" t="s">
        <v>108</v>
      </c>
      <c r="C5" s="156" t="s">
        <v>109</v>
      </c>
      <c r="D5" s="156" t="s">
        <v>3</v>
      </c>
      <c r="E5" s="156" t="s">
        <v>4</v>
      </c>
      <c r="F5" s="156" t="s">
        <v>5</v>
      </c>
      <c r="G5" s="156" t="s">
        <v>110</v>
      </c>
      <c r="H5" s="156" t="s">
        <v>111</v>
      </c>
      <c r="I5" s="156" t="s">
        <v>112</v>
      </c>
      <c r="J5" s="156" t="s">
        <v>9</v>
      </c>
      <c r="K5" s="156" t="s">
        <v>10</v>
      </c>
      <c r="L5" s="156" t="s">
        <v>113</v>
      </c>
      <c r="M5" s="6" t="s">
        <v>12</v>
      </c>
      <c r="N5" s="9" t="s">
        <v>13</v>
      </c>
      <c r="O5" s="6" t="s">
        <v>14</v>
      </c>
      <c r="P5" s="6" t="s">
        <v>15</v>
      </c>
    </row>
    <row r="6" spans="1:16" ht="15">
      <c r="A6" s="11">
        <v>1</v>
      </c>
      <c r="B6" s="11">
        <v>2</v>
      </c>
      <c r="C6" s="172">
        <v>3</v>
      </c>
      <c r="D6" s="172">
        <v>4</v>
      </c>
      <c r="E6" s="172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73">
        <v>12</v>
      </c>
      <c r="M6" s="13">
        <v>13</v>
      </c>
      <c r="N6" s="174">
        <v>14</v>
      </c>
      <c r="O6" s="175">
        <v>15</v>
      </c>
      <c r="P6" s="175">
        <v>16</v>
      </c>
    </row>
    <row r="7" spans="1:16" ht="15.75">
      <c r="A7" s="19" t="s">
        <v>61</v>
      </c>
      <c r="B7" s="20"/>
      <c r="C7" s="20"/>
      <c r="D7" s="20"/>
      <c r="E7" s="20"/>
      <c r="F7" s="21"/>
      <c r="G7" s="21"/>
      <c r="H7" s="21"/>
      <c r="I7" s="21"/>
      <c r="J7" s="187"/>
      <c r="K7" s="22"/>
      <c r="L7" s="91"/>
      <c r="M7" s="91"/>
      <c r="N7" s="23"/>
      <c r="O7" s="24"/>
      <c r="P7" s="24"/>
    </row>
    <row r="8" spans="1:16" ht="15" customHeight="1">
      <c r="A8" s="274" t="s">
        <v>188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140"/>
      <c r="N8" s="132"/>
      <c r="O8" s="133"/>
      <c r="P8" s="133"/>
    </row>
    <row r="9" spans="1:16" ht="1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188"/>
      <c r="K9" s="97"/>
      <c r="L9" s="98"/>
      <c r="M9" s="98"/>
      <c r="N9" s="132"/>
      <c r="O9" s="133"/>
      <c r="P9" s="133"/>
    </row>
    <row r="10" spans="1:16" ht="26.25" customHeight="1">
      <c r="A10" s="190"/>
      <c r="B10" s="192" t="s">
        <v>116</v>
      </c>
      <c r="C10" s="147" t="s">
        <v>18</v>
      </c>
      <c r="D10" s="148" t="s">
        <v>19</v>
      </c>
      <c r="E10" s="149" t="s">
        <v>37</v>
      </c>
      <c r="F10" s="150" t="s">
        <v>117</v>
      </c>
      <c r="G10" s="142">
        <v>0</v>
      </c>
      <c r="H10" s="142">
        <v>0</v>
      </c>
      <c r="I10" s="145">
        <v>100</v>
      </c>
      <c r="J10" s="145">
        <f>I10</f>
        <v>100</v>
      </c>
      <c r="K10" s="151"/>
      <c r="L10" s="148" t="s">
        <v>118</v>
      </c>
      <c r="M10" s="152">
        <f>AVERAGE(J10:J11)</f>
        <v>100</v>
      </c>
      <c r="N10" s="144">
        <f>AVERAGE(M10:M27)</f>
        <v>100</v>
      </c>
      <c r="O10" s="168">
        <f>(J10+J13+J16+J19+J22+J26)/6</f>
        <v>100</v>
      </c>
      <c r="P10" s="167">
        <f>(J11+J14+J17+J20+J23+J27)/6</f>
        <v>100</v>
      </c>
    </row>
    <row r="11" spans="1:16" ht="25.5" customHeight="1">
      <c r="A11" s="191" t="s">
        <v>145</v>
      </c>
      <c r="B11" s="193" t="s">
        <v>139</v>
      </c>
      <c r="C11" s="147"/>
      <c r="D11" s="148" t="s">
        <v>23</v>
      </c>
      <c r="E11" s="153" t="s">
        <v>24</v>
      </c>
      <c r="F11" s="150" t="s">
        <v>119</v>
      </c>
      <c r="G11" s="142">
        <v>0</v>
      </c>
      <c r="H11" s="154">
        <v>0</v>
      </c>
      <c r="I11" s="145">
        <v>100</v>
      </c>
      <c r="J11" s="189">
        <f>SUM(AVERAGE(I11:I12))</f>
        <v>100</v>
      </c>
      <c r="K11" s="151"/>
      <c r="L11" s="141" t="s">
        <v>120</v>
      </c>
      <c r="M11" s="147"/>
      <c r="N11" s="39"/>
      <c r="P11" s="169"/>
    </row>
    <row r="12" spans="1:16" ht="24.75">
      <c r="A12" s="146" t="s">
        <v>115</v>
      </c>
      <c r="B12" s="194"/>
      <c r="C12" s="147"/>
      <c r="D12" s="148" t="s">
        <v>23</v>
      </c>
      <c r="E12" s="149" t="s">
        <v>121</v>
      </c>
      <c r="F12" s="155" t="s">
        <v>122</v>
      </c>
      <c r="G12" s="154">
        <v>0</v>
      </c>
      <c r="H12" s="154">
        <v>0</v>
      </c>
      <c r="I12" s="176">
        <v>100</v>
      </c>
      <c r="J12" s="183"/>
      <c r="K12" s="177"/>
      <c r="L12" s="148" t="s">
        <v>118</v>
      </c>
      <c r="M12" s="147"/>
      <c r="N12" s="39"/>
      <c r="P12" s="169"/>
    </row>
    <row r="13" spans="1:16" ht="27.75" customHeight="1">
      <c r="A13" s="195"/>
      <c r="B13" s="197" t="s">
        <v>123</v>
      </c>
      <c r="C13" s="156" t="s">
        <v>18</v>
      </c>
      <c r="D13" s="157" t="s">
        <v>19</v>
      </c>
      <c r="E13" s="149" t="s">
        <v>37</v>
      </c>
      <c r="F13" s="150" t="s">
        <v>117</v>
      </c>
      <c r="G13" s="142">
        <v>0</v>
      </c>
      <c r="H13" s="154">
        <v>0</v>
      </c>
      <c r="I13" s="158">
        <v>100</v>
      </c>
      <c r="J13" s="145">
        <f>I13</f>
        <v>100</v>
      </c>
      <c r="K13" s="157"/>
      <c r="L13" s="157" t="s">
        <v>120</v>
      </c>
      <c r="M13" s="152">
        <f>AVERAGE(J13:J14)</f>
        <v>100</v>
      </c>
      <c r="N13" s="169"/>
      <c r="P13" s="169"/>
    </row>
    <row r="14" spans="1:16" ht="15">
      <c r="A14" s="195"/>
      <c r="B14" s="198" t="s">
        <v>124</v>
      </c>
      <c r="C14" s="156"/>
      <c r="D14" s="157" t="s">
        <v>23</v>
      </c>
      <c r="E14" s="153" t="s">
        <v>24</v>
      </c>
      <c r="F14" s="150" t="s">
        <v>25</v>
      </c>
      <c r="G14" s="154">
        <v>0</v>
      </c>
      <c r="H14" s="154">
        <v>0</v>
      </c>
      <c r="I14" s="158">
        <v>100</v>
      </c>
      <c r="J14" s="189">
        <f>SUM(AVERAGE(I14:I15))</f>
        <v>100</v>
      </c>
      <c r="K14" s="157"/>
      <c r="L14" s="157" t="s">
        <v>120</v>
      </c>
      <c r="M14" s="147"/>
      <c r="N14" s="169"/>
      <c r="P14" s="169"/>
    </row>
    <row r="15" spans="1:16" ht="28.5" customHeight="1">
      <c r="A15" s="195"/>
      <c r="B15" s="199"/>
      <c r="C15" s="156"/>
      <c r="D15" s="157" t="s">
        <v>23</v>
      </c>
      <c r="E15" s="149" t="s">
        <v>121</v>
      </c>
      <c r="F15" s="155" t="s">
        <v>122</v>
      </c>
      <c r="G15" s="154">
        <v>0</v>
      </c>
      <c r="H15" s="154">
        <v>0</v>
      </c>
      <c r="I15" s="179">
        <v>100</v>
      </c>
      <c r="J15" s="182"/>
      <c r="K15" s="180"/>
      <c r="L15" s="159" t="s">
        <v>120</v>
      </c>
      <c r="M15" s="147"/>
      <c r="N15" s="169"/>
      <c r="P15" s="169"/>
    </row>
    <row r="16" spans="1:16" ht="36" customHeight="1">
      <c r="A16" s="195"/>
      <c r="B16" s="192" t="s">
        <v>125</v>
      </c>
      <c r="C16" s="147" t="s">
        <v>18</v>
      </c>
      <c r="D16" s="160" t="s">
        <v>19</v>
      </c>
      <c r="E16" s="149" t="s">
        <v>37</v>
      </c>
      <c r="F16" s="161" t="s">
        <v>117</v>
      </c>
      <c r="G16" s="142">
        <v>100</v>
      </c>
      <c r="H16" s="142">
        <v>100</v>
      </c>
      <c r="I16" s="145">
        <v>100</v>
      </c>
      <c r="J16" s="178">
        <f>I16</f>
        <v>100</v>
      </c>
      <c r="K16" s="157"/>
      <c r="L16" s="160" t="s">
        <v>118</v>
      </c>
      <c r="M16" s="152">
        <f>AVERAGE(J16:J17)</f>
        <v>100</v>
      </c>
      <c r="N16" s="169"/>
      <c r="P16" s="169"/>
    </row>
    <row r="17" spans="1:16" ht="25.5" customHeight="1">
      <c r="A17" s="195"/>
      <c r="B17" s="193" t="s">
        <v>124</v>
      </c>
      <c r="C17" s="147"/>
      <c r="D17" s="160" t="s">
        <v>23</v>
      </c>
      <c r="E17" s="161" t="s">
        <v>24</v>
      </c>
      <c r="F17" s="150" t="s">
        <v>119</v>
      </c>
      <c r="G17" s="154">
        <v>3</v>
      </c>
      <c r="H17" s="154">
        <v>3</v>
      </c>
      <c r="I17" s="158">
        <v>100</v>
      </c>
      <c r="J17" s="189">
        <v>100</v>
      </c>
      <c r="K17" s="151"/>
      <c r="L17" s="157" t="s">
        <v>126</v>
      </c>
      <c r="M17" s="147"/>
      <c r="N17" s="169"/>
      <c r="P17" s="169"/>
    </row>
    <row r="18" spans="1:16" ht="29.25" customHeight="1">
      <c r="A18" s="195"/>
      <c r="B18" s="194"/>
      <c r="C18" s="147"/>
      <c r="D18" s="160" t="s">
        <v>23</v>
      </c>
      <c r="E18" s="149" t="s">
        <v>127</v>
      </c>
      <c r="F18" s="162" t="s">
        <v>122</v>
      </c>
      <c r="G18" s="154">
        <v>595</v>
      </c>
      <c r="H18" s="154">
        <v>595</v>
      </c>
      <c r="I18" s="176">
        <f>H18/G18*100</f>
        <v>100</v>
      </c>
      <c r="J18" s="184"/>
      <c r="K18" s="180"/>
      <c r="L18" s="160" t="s">
        <v>118</v>
      </c>
      <c r="M18" s="147"/>
      <c r="N18" s="169"/>
      <c r="P18" s="169"/>
    </row>
    <row r="19" spans="1:16" ht="42" customHeight="1">
      <c r="A19" s="195"/>
      <c r="B19" s="200" t="s">
        <v>128</v>
      </c>
      <c r="C19" s="163" t="s">
        <v>129</v>
      </c>
      <c r="D19" s="160" t="s">
        <v>19</v>
      </c>
      <c r="E19" s="149" t="s">
        <v>37</v>
      </c>
      <c r="F19" s="161" t="s">
        <v>117</v>
      </c>
      <c r="G19" s="142">
        <v>100</v>
      </c>
      <c r="H19" s="142">
        <v>100</v>
      </c>
      <c r="I19" s="145">
        <f>H19/G19*100</f>
        <v>100</v>
      </c>
      <c r="J19" s="178">
        <f>I19</f>
        <v>100</v>
      </c>
      <c r="K19" s="157"/>
      <c r="L19" s="160" t="s">
        <v>118</v>
      </c>
      <c r="M19" s="152">
        <f>AVERAGE(J19:J20)</f>
        <v>100</v>
      </c>
      <c r="N19" s="169"/>
      <c r="P19" s="169"/>
    </row>
    <row r="20" spans="1:16" ht="24">
      <c r="A20" s="195"/>
      <c r="B20" s="201" t="s">
        <v>140</v>
      </c>
      <c r="C20" s="163"/>
      <c r="D20" s="160" t="s">
        <v>23</v>
      </c>
      <c r="E20" s="161" t="s">
        <v>24</v>
      </c>
      <c r="F20" s="150" t="s">
        <v>119</v>
      </c>
      <c r="G20" s="143">
        <v>15</v>
      </c>
      <c r="H20" s="143">
        <v>15</v>
      </c>
      <c r="I20" s="145">
        <f>H20/G20*100</f>
        <v>100</v>
      </c>
      <c r="J20" s="189">
        <f>SUM(AVERAGE(I20:I21))</f>
        <v>100</v>
      </c>
      <c r="K20" s="157"/>
      <c r="L20" s="157" t="s">
        <v>130</v>
      </c>
      <c r="M20" s="147"/>
      <c r="N20" s="169"/>
      <c r="P20" s="169"/>
    </row>
    <row r="21" spans="1:16" ht="32.25" customHeight="1">
      <c r="A21" s="195"/>
      <c r="B21" s="202"/>
      <c r="C21" s="163"/>
      <c r="D21" s="160" t="s">
        <v>23</v>
      </c>
      <c r="E21" s="149" t="s">
        <v>127</v>
      </c>
      <c r="F21" s="164" t="s">
        <v>122</v>
      </c>
      <c r="G21" s="154">
        <v>2976</v>
      </c>
      <c r="H21" s="154">
        <v>2976</v>
      </c>
      <c r="I21" s="145">
        <f>H21/G21*100</f>
        <v>100</v>
      </c>
      <c r="J21" s="182"/>
      <c r="K21" s="180"/>
      <c r="L21" s="160" t="s">
        <v>118</v>
      </c>
      <c r="M21" s="147"/>
      <c r="N21" s="169"/>
      <c r="P21" s="169"/>
    </row>
    <row r="22" spans="1:16" ht="33" customHeight="1">
      <c r="A22" s="195"/>
      <c r="B22" s="204" t="s">
        <v>45</v>
      </c>
      <c r="C22" s="163" t="s">
        <v>18</v>
      </c>
      <c r="D22" s="160" t="s">
        <v>19</v>
      </c>
      <c r="E22" s="149" t="s">
        <v>37</v>
      </c>
      <c r="F22" s="161" t="s">
        <v>117</v>
      </c>
      <c r="G22" s="142">
        <v>100</v>
      </c>
      <c r="H22" s="142">
        <v>100</v>
      </c>
      <c r="I22" s="145">
        <v>100</v>
      </c>
      <c r="J22" s="178">
        <f>I22</f>
        <v>100</v>
      </c>
      <c r="K22" s="157"/>
      <c r="L22" s="160" t="s">
        <v>118</v>
      </c>
      <c r="M22" s="152">
        <f>AVERAGE(J22:J23)</f>
        <v>100</v>
      </c>
      <c r="N22" s="169"/>
      <c r="P22" s="169"/>
    </row>
    <row r="23" spans="1:16" ht="24.75" customHeight="1">
      <c r="A23" s="195"/>
      <c r="B23" s="210"/>
      <c r="C23" s="163"/>
      <c r="D23" s="160" t="s">
        <v>23</v>
      </c>
      <c r="E23" s="161" t="s">
        <v>24</v>
      </c>
      <c r="F23" s="150" t="s">
        <v>119</v>
      </c>
      <c r="G23" s="142">
        <v>18</v>
      </c>
      <c r="H23" s="142">
        <v>18</v>
      </c>
      <c r="I23" s="145">
        <f>H22/G22*100</f>
        <v>100</v>
      </c>
      <c r="J23" s="189">
        <f>SUM(AVERAGE(I23:I25))</f>
        <v>100</v>
      </c>
      <c r="K23" s="157"/>
      <c r="L23" s="157" t="s">
        <v>131</v>
      </c>
      <c r="M23" s="147"/>
      <c r="N23" s="169"/>
      <c r="P23" s="169"/>
    </row>
    <row r="24" spans="1:16" ht="30" customHeight="1">
      <c r="A24" s="195"/>
      <c r="B24" s="210"/>
      <c r="C24" s="163"/>
      <c r="D24" s="160" t="s">
        <v>23</v>
      </c>
      <c r="E24" s="149" t="s">
        <v>132</v>
      </c>
      <c r="F24" s="164" t="s">
        <v>122</v>
      </c>
      <c r="G24" s="154">
        <v>3571</v>
      </c>
      <c r="H24" s="154">
        <v>3571</v>
      </c>
      <c r="I24" s="176">
        <v>100</v>
      </c>
      <c r="J24" s="181"/>
      <c r="K24" s="180"/>
      <c r="L24" s="160" t="s">
        <v>118</v>
      </c>
      <c r="M24" s="147"/>
      <c r="N24" s="169"/>
      <c r="P24" s="169"/>
    </row>
    <row r="25" spans="1:16" ht="24">
      <c r="A25" s="195"/>
      <c r="B25" s="205"/>
      <c r="C25" s="163"/>
      <c r="D25" s="160" t="s">
        <v>23</v>
      </c>
      <c r="E25" s="149" t="s">
        <v>133</v>
      </c>
      <c r="F25" s="162" t="s">
        <v>134</v>
      </c>
      <c r="G25" s="154">
        <v>32141</v>
      </c>
      <c r="H25" s="154">
        <v>32141</v>
      </c>
      <c r="I25" s="145">
        <f>H24/G24*100</f>
        <v>100</v>
      </c>
      <c r="J25" s="182"/>
      <c r="K25" s="157"/>
      <c r="L25" s="160" t="s">
        <v>118</v>
      </c>
      <c r="M25" s="147"/>
      <c r="N25" s="169"/>
      <c r="P25" s="169"/>
    </row>
    <row r="26" spans="1:16" ht="42.75" customHeight="1">
      <c r="A26" s="195"/>
      <c r="B26" s="204" t="s">
        <v>135</v>
      </c>
      <c r="C26" s="163" t="s">
        <v>18</v>
      </c>
      <c r="D26" s="160" t="s">
        <v>19</v>
      </c>
      <c r="E26" s="149" t="s">
        <v>37</v>
      </c>
      <c r="F26" s="161" t="s">
        <v>117</v>
      </c>
      <c r="G26" s="142">
        <v>0</v>
      </c>
      <c r="H26" s="142">
        <v>0</v>
      </c>
      <c r="I26" s="145">
        <v>100</v>
      </c>
      <c r="J26" s="145">
        <f>I26</f>
        <v>100</v>
      </c>
      <c r="K26" s="157"/>
      <c r="L26" s="165" t="s">
        <v>120</v>
      </c>
      <c r="M26" s="152">
        <f>AVERAGE(J26:J27)</f>
        <v>100</v>
      </c>
      <c r="N26" s="169"/>
      <c r="P26" s="169"/>
    </row>
    <row r="27" spans="1:16" ht="24.75" thickBot="1">
      <c r="A27" s="203"/>
      <c r="B27" s="205"/>
      <c r="C27" s="163"/>
      <c r="D27" s="160" t="s">
        <v>23</v>
      </c>
      <c r="E27" s="149" t="s">
        <v>136</v>
      </c>
      <c r="F27" s="162" t="s">
        <v>134</v>
      </c>
      <c r="G27" s="142">
        <v>0</v>
      </c>
      <c r="H27" s="142">
        <v>0</v>
      </c>
      <c r="I27" s="145">
        <v>100</v>
      </c>
      <c r="J27" s="145">
        <f>SUM(AVERAGE(I27))</f>
        <v>100</v>
      </c>
      <c r="K27" s="157"/>
      <c r="L27" s="166" t="s">
        <v>120</v>
      </c>
      <c r="M27" s="147"/>
      <c r="N27" s="170"/>
      <c r="O27" s="171"/>
      <c r="P27" s="170"/>
    </row>
    <row r="29" ht="24.75" customHeight="1"/>
    <row r="33" ht="35.25" customHeight="1"/>
  </sheetData>
  <sheetProtection/>
  <mergeCells count="3">
    <mergeCell ref="B3:M3"/>
    <mergeCell ref="B4:M4"/>
    <mergeCell ref="A8:L8"/>
  </mergeCells>
  <printOptions/>
  <pageMargins left="0.7" right="0.7" top="0.75" bottom="0.75" header="0.3" footer="0.3"/>
  <pageSetup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P27"/>
  <sheetViews>
    <sheetView zoomScalePageLayoutView="0" workbookViewId="0" topLeftCell="A1">
      <selection activeCell="A8" sqref="A8:L8"/>
    </sheetView>
  </sheetViews>
  <sheetFormatPr defaultColWidth="9.140625" defaultRowHeight="15"/>
  <cols>
    <col min="1" max="1" width="19.28125" style="0" customWidth="1"/>
    <col min="2" max="2" width="16.7109375" style="0" customWidth="1"/>
    <col min="3" max="3" width="10.57421875" style="0" customWidth="1"/>
    <col min="4" max="4" width="12.28125" style="0" customWidth="1"/>
    <col min="5" max="5" width="19.8515625" style="0" customWidth="1"/>
    <col min="6" max="6" width="10.57421875" style="0" customWidth="1"/>
    <col min="10" max="10" width="9.140625" style="186" customWidth="1"/>
    <col min="12" max="12" width="12.00390625" style="0" customWidth="1"/>
  </cols>
  <sheetData>
    <row r="3" spans="1:13" ht="18.75">
      <c r="A3" s="139"/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39.75" customHeight="1">
      <c r="A4" s="139"/>
      <c r="B4" s="263" t="s">
        <v>153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ht="180">
      <c r="A5" s="156" t="s">
        <v>0</v>
      </c>
      <c r="B5" s="156" t="s">
        <v>108</v>
      </c>
      <c r="C5" s="156" t="s">
        <v>109</v>
      </c>
      <c r="D5" s="156" t="s">
        <v>3</v>
      </c>
      <c r="E5" s="156" t="s">
        <v>4</v>
      </c>
      <c r="F5" s="156" t="s">
        <v>5</v>
      </c>
      <c r="G5" s="156" t="s">
        <v>110</v>
      </c>
      <c r="H5" s="156" t="s">
        <v>111</v>
      </c>
      <c r="I5" s="156" t="s">
        <v>112</v>
      </c>
      <c r="J5" s="156" t="s">
        <v>9</v>
      </c>
      <c r="K5" s="156" t="s">
        <v>10</v>
      </c>
      <c r="L5" s="156" t="s">
        <v>113</v>
      </c>
      <c r="M5" s="6" t="s">
        <v>12</v>
      </c>
      <c r="N5" s="9" t="s">
        <v>13</v>
      </c>
      <c r="O5" s="6" t="s">
        <v>14</v>
      </c>
      <c r="P5" s="6" t="s">
        <v>15</v>
      </c>
    </row>
    <row r="6" spans="1:16" ht="15">
      <c r="A6" s="11">
        <v>1</v>
      </c>
      <c r="B6" s="11">
        <v>2</v>
      </c>
      <c r="C6" s="172">
        <v>3</v>
      </c>
      <c r="D6" s="172">
        <v>4</v>
      </c>
      <c r="E6" s="172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73">
        <v>12</v>
      </c>
      <c r="M6" s="13">
        <v>13</v>
      </c>
      <c r="N6" s="174">
        <v>14</v>
      </c>
      <c r="O6" s="175">
        <v>15</v>
      </c>
      <c r="P6" s="175">
        <v>16</v>
      </c>
    </row>
    <row r="7" spans="1:16" ht="15.75">
      <c r="A7" s="19" t="s">
        <v>61</v>
      </c>
      <c r="B7" s="20"/>
      <c r="C7" s="20"/>
      <c r="D7" s="20"/>
      <c r="E7" s="20"/>
      <c r="F7" s="21"/>
      <c r="G7" s="21"/>
      <c r="H7" s="21"/>
      <c r="I7" s="21"/>
      <c r="J7" s="187"/>
      <c r="K7" s="22"/>
      <c r="L7" s="91"/>
      <c r="M7" s="91"/>
      <c r="N7" s="23"/>
      <c r="O7" s="24"/>
      <c r="P7" s="24"/>
    </row>
    <row r="8" spans="1:16" ht="15" customHeight="1">
      <c r="A8" s="274" t="s">
        <v>188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140"/>
      <c r="N8" s="132"/>
      <c r="O8" s="133"/>
      <c r="P8" s="133"/>
    </row>
    <row r="9" spans="1:16" ht="1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188"/>
      <c r="K9" s="97"/>
      <c r="L9" s="98"/>
      <c r="M9" s="98"/>
      <c r="N9" s="132"/>
      <c r="O9" s="133"/>
      <c r="P9" s="133"/>
    </row>
    <row r="10" spans="1:16" ht="26.25" customHeight="1">
      <c r="A10" s="190"/>
      <c r="B10" s="192" t="s">
        <v>116</v>
      </c>
      <c r="C10" s="147" t="s">
        <v>18</v>
      </c>
      <c r="D10" s="148" t="s">
        <v>19</v>
      </c>
      <c r="E10" s="149" t="s">
        <v>37</v>
      </c>
      <c r="F10" s="150" t="s">
        <v>117</v>
      </c>
      <c r="G10" s="142">
        <v>0</v>
      </c>
      <c r="H10" s="142">
        <v>0</v>
      </c>
      <c r="I10" s="145">
        <v>100</v>
      </c>
      <c r="J10" s="145">
        <f>I10</f>
        <v>100</v>
      </c>
      <c r="K10" s="151"/>
      <c r="L10" s="148" t="s">
        <v>118</v>
      </c>
      <c r="M10" s="152">
        <f>AVERAGE(J10:J11)</f>
        <v>100</v>
      </c>
      <c r="N10" s="144">
        <f>AVERAGE(M10:M27)</f>
        <v>100</v>
      </c>
      <c r="O10" s="168">
        <f>(J10+J13+J16+J19+J22+J26)/6</f>
        <v>100</v>
      </c>
      <c r="P10" s="167">
        <f>(J11+J14+J17+J20+J23+J27)/6</f>
        <v>100</v>
      </c>
    </row>
    <row r="11" spans="1:16" ht="25.5" customHeight="1">
      <c r="A11" s="191" t="s">
        <v>145</v>
      </c>
      <c r="B11" s="193" t="s">
        <v>139</v>
      </c>
      <c r="C11" s="147"/>
      <c r="D11" s="148" t="s">
        <v>23</v>
      </c>
      <c r="E11" s="153" t="s">
        <v>24</v>
      </c>
      <c r="F11" s="150" t="s">
        <v>119</v>
      </c>
      <c r="G11" s="142">
        <v>0</v>
      </c>
      <c r="H11" s="154">
        <v>0</v>
      </c>
      <c r="I11" s="145">
        <v>100</v>
      </c>
      <c r="J11" s="189">
        <f>SUM(AVERAGE(I11:I12))</f>
        <v>100</v>
      </c>
      <c r="K11" s="151"/>
      <c r="L11" s="141" t="s">
        <v>120</v>
      </c>
      <c r="M11" s="147"/>
      <c r="N11" s="39"/>
      <c r="P11" s="169"/>
    </row>
    <row r="12" spans="1:16" ht="24.75">
      <c r="A12" s="146" t="s">
        <v>115</v>
      </c>
      <c r="B12" s="194"/>
      <c r="C12" s="147"/>
      <c r="D12" s="148" t="s">
        <v>23</v>
      </c>
      <c r="E12" s="149" t="s">
        <v>121</v>
      </c>
      <c r="F12" s="155" t="s">
        <v>122</v>
      </c>
      <c r="G12" s="154">
        <v>0</v>
      </c>
      <c r="H12" s="154">
        <v>0</v>
      </c>
      <c r="I12" s="176">
        <v>100</v>
      </c>
      <c r="J12" s="183"/>
      <c r="K12" s="177"/>
      <c r="L12" s="148" t="s">
        <v>118</v>
      </c>
      <c r="M12" s="147"/>
      <c r="N12" s="39"/>
      <c r="P12" s="169"/>
    </row>
    <row r="13" spans="1:16" ht="27.75" customHeight="1">
      <c r="A13" s="195"/>
      <c r="B13" s="197" t="s">
        <v>123</v>
      </c>
      <c r="C13" s="156" t="s">
        <v>18</v>
      </c>
      <c r="D13" s="157" t="s">
        <v>19</v>
      </c>
      <c r="E13" s="149" t="s">
        <v>37</v>
      </c>
      <c r="F13" s="150" t="s">
        <v>117</v>
      </c>
      <c r="G13" s="142">
        <v>0</v>
      </c>
      <c r="H13" s="154">
        <v>0</v>
      </c>
      <c r="I13" s="158">
        <v>100</v>
      </c>
      <c r="J13" s="145">
        <f>I13</f>
        <v>100</v>
      </c>
      <c r="K13" s="157"/>
      <c r="L13" s="157" t="s">
        <v>120</v>
      </c>
      <c r="M13" s="152">
        <f>AVERAGE(J13:J14)</f>
        <v>100</v>
      </c>
      <c r="N13" s="169"/>
      <c r="P13" s="169"/>
    </row>
    <row r="14" spans="1:16" ht="15">
      <c r="A14" s="195"/>
      <c r="B14" s="198" t="s">
        <v>124</v>
      </c>
      <c r="C14" s="156"/>
      <c r="D14" s="157" t="s">
        <v>23</v>
      </c>
      <c r="E14" s="153" t="s">
        <v>24</v>
      </c>
      <c r="F14" s="150" t="s">
        <v>25</v>
      </c>
      <c r="G14" s="154">
        <v>0</v>
      </c>
      <c r="H14" s="154">
        <v>0</v>
      </c>
      <c r="I14" s="158">
        <v>100</v>
      </c>
      <c r="J14" s="189">
        <f>SUM(AVERAGE(I14:I15))</f>
        <v>100</v>
      </c>
      <c r="K14" s="157"/>
      <c r="L14" s="157" t="s">
        <v>120</v>
      </c>
      <c r="M14" s="147"/>
      <c r="N14" s="169"/>
      <c r="P14" s="169"/>
    </row>
    <row r="15" spans="1:16" ht="28.5" customHeight="1">
      <c r="A15" s="195"/>
      <c r="B15" s="199"/>
      <c r="C15" s="156"/>
      <c r="D15" s="157" t="s">
        <v>23</v>
      </c>
      <c r="E15" s="149" t="s">
        <v>121</v>
      </c>
      <c r="F15" s="155" t="s">
        <v>122</v>
      </c>
      <c r="G15" s="154">
        <v>0</v>
      </c>
      <c r="H15" s="154">
        <v>0</v>
      </c>
      <c r="I15" s="179">
        <v>100</v>
      </c>
      <c r="J15" s="182"/>
      <c r="K15" s="180"/>
      <c r="L15" s="159" t="s">
        <v>120</v>
      </c>
      <c r="M15" s="147"/>
      <c r="N15" s="169"/>
      <c r="P15" s="169"/>
    </row>
    <row r="16" spans="1:16" ht="36" customHeight="1">
      <c r="A16" s="195"/>
      <c r="B16" s="192" t="s">
        <v>125</v>
      </c>
      <c r="C16" s="147" t="s">
        <v>18</v>
      </c>
      <c r="D16" s="160" t="s">
        <v>19</v>
      </c>
      <c r="E16" s="149" t="s">
        <v>37</v>
      </c>
      <c r="F16" s="161" t="s">
        <v>117</v>
      </c>
      <c r="G16" s="142">
        <v>100</v>
      </c>
      <c r="H16" s="142">
        <v>100</v>
      </c>
      <c r="I16" s="145">
        <v>100</v>
      </c>
      <c r="J16" s="178">
        <f>I16</f>
        <v>100</v>
      </c>
      <c r="K16" s="157"/>
      <c r="L16" s="160" t="s">
        <v>118</v>
      </c>
      <c r="M16" s="152">
        <f>AVERAGE(J16:J17)</f>
        <v>100</v>
      </c>
      <c r="N16" s="169"/>
      <c r="P16" s="169"/>
    </row>
    <row r="17" spans="1:16" ht="25.5" customHeight="1">
      <c r="A17" s="195"/>
      <c r="B17" s="193" t="s">
        <v>124</v>
      </c>
      <c r="C17" s="147"/>
      <c r="D17" s="160" t="s">
        <v>23</v>
      </c>
      <c r="E17" s="161" t="s">
        <v>24</v>
      </c>
      <c r="F17" s="150" t="s">
        <v>119</v>
      </c>
      <c r="G17" s="154">
        <v>4</v>
      </c>
      <c r="H17" s="154">
        <v>4</v>
      </c>
      <c r="I17" s="158">
        <v>100</v>
      </c>
      <c r="J17" s="189">
        <v>100</v>
      </c>
      <c r="K17" s="151"/>
      <c r="L17" s="157" t="s">
        <v>126</v>
      </c>
      <c r="M17" s="147"/>
      <c r="N17" s="169"/>
      <c r="P17" s="169"/>
    </row>
    <row r="18" spans="1:16" ht="29.25" customHeight="1">
      <c r="A18" s="195"/>
      <c r="B18" s="194"/>
      <c r="C18" s="147"/>
      <c r="D18" s="160" t="s">
        <v>23</v>
      </c>
      <c r="E18" s="149" t="s">
        <v>127</v>
      </c>
      <c r="F18" s="162" t="s">
        <v>122</v>
      </c>
      <c r="G18" s="154">
        <v>794</v>
      </c>
      <c r="H18" s="154">
        <v>794</v>
      </c>
      <c r="I18" s="176">
        <f aca="true" t="shared" si="0" ref="I18:I25">H18/G18*100</f>
        <v>100</v>
      </c>
      <c r="J18" s="184"/>
      <c r="K18" s="180"/>
      <c r="L18" s="160" t="s">
        <v>118</v>
      </c>
      <c r="M18" s="147"/>
      <c r="N18" s="169"/>
      <c r="P18" s="169"/>
    </row>
    <row r="19" spans="1:16" ht="42" customHeight="1">
      <c r="A19" s="195"/>
      <c r="B19" s="200" t="s">
        <v>128</v>
      </c>
      <c r="C19" s="163" t="s">
        <v>129</v>
      </c>
      <c r="D19" s="160" t="s">
        <v>19</v>
      </c>
      <c r="E19" s="149" t="s">
        <v>37</v>
      </c>
      <c r="F19" s="161" t="s">
        <v>117</v>
      </c>
      <c r="G19" s="142">
        <v>100</v>
      </c>
      <c r="H19" s="142">
        <v>100</v>
      </c>
      <c r="I19" s="145">
        <f t="shared" si="0"/>
        <v>100</v>
      </c>
      <c r="J19" s="178">
        <f>I19</f>
        <v>100</v>
      </c>
      <c r="K19" s="157"/>
      <c r="L19" s="160" t="s">
        <v>118</v>
      </c>
      <c r="M19" s="152">
        <f>AVERAGE(J19:J20)</f>
        <v>100</v>
      </c>
      <c r="N19" s="169"/>
      <c r="P19" s="169"/>
    </row>
    <row r="20" spans="1:16" ht="24">
      <c r="A20" s="195"/>
      <c r="B20" s="201" t="s">
        <v>140</v>
      </c>
      <c r="C20" s="163"/>
      <c r="D20" s="160" t="s">
        <v>23</v>
      </c>
      <c r="E20" s="161" t="s">
        <v>24</v>
      </c>
      <c r="F20" s="150" t="s">
        <v>119</v>
      </c>
      <c r="G20" s="143">
        <v>20</v>
      </c>
      <c r="H20" s="143">
        <v>20</v>
      </c>
      <c r="I20" s="145">
        <f t="shared" si="0"/>
        <v>100</v>
      </c>
      <c r="J20" s="189">
        <f>SUM(AVERAGE(I20:I21))</f>
        <v>100</v>
      </c>
      <c r="K20" s="157"/>
      <c r="L20" s="157" t="s">
        <v>130</v>
      </c>
      <c r="M20" s="147"/>
      <c r="N20" s="169"/>
      <c r="P20" s="169"/>
    </row>
    <row r="21" spans="1:16" ht="32.25" customHeight="1">
      <c r="A21" s="195"/>
      <c r="B21" s="202"/>
      <c r="C21" s="163"/>
      <c r="D21" s="160" t="s">
        <v>23</v>
      </c>
      <c r="E21" s="149" t="s">
        <v>127</v>
      </c>
      <c r="F21" s="164" t="s">
        <v>122</v>
      </c>
      <c r="G21" s="154">
        <v>3968</v>
      </c>
      <c r="H21" s="154">
        <v>3968</v>
      </c>
      <c r="I21" s="145">
        <f t="shared" si="0"/>
        <v>100</v>
      </c>
      <c r="J21" s="182"/>
      <c r="K21" s="180"/>
      <c r="L21" s="160" t="s">
        <v>118</v>
      </c>
      <c r="M21" s="147"/>
      <c r="N21" s="169"/>
      <c r="P21" s="169"/>
    </row>
    <row r="22" spans="1:16" ht="33" customHeight="1">
      <c r="A22" s="195"/>
      <c r="B22" s="204" t="s">
        <v>45</v>
      </c>
      <c r="C22" s="163" t="s">
        <v>18</v>
      </c>
      <c r="D22" s="160" t="s">
        <v>19</v>
      </c>
      <c r="E22" s="149" t="s">
        <v>37</v>
      </c>
      <c r="F22" s="161" t="s">
        <v>117</v>
      </c>
      <c r="G22" s="142">
        <v>100</v>
      </c>
      <c r="H22" s="142">
        <v>100</v>
      </c>
      <c r="I22" s="145">
        <f t="shared" si="0"/>
        <v>100</v>
      </c>
      <c r="J22" s="178">
        <f>I22</f>
        <v>100</v>
      </c>
      <c r="K22" s="157"/>
      <c r="L22" s="160" t="s">
        <v>118</v>
      </c>
      <c r="M22" s="152">
        <f>AVERAGE(J22:J23)</f>
        <v>100</v>
      </c>
      <c r="N22" s="169"/>
      <c r="P22" s="169"/>
    </row>
    <row r="23" spans="1:16" ht="24.75" customHeight="1">
      <c r="A23" s="195"/>
      <c r="B23" s="210"/>
      <c r="C23" s="163"/>
      <c r="D23" s="160" t="s">
        <v>23</v>
      </c>
      <c r="E23" s="161" t="s">
        <v>24</v>
      </c>
      <c r="F23" s="150" t="s">
        <v>119</v>
      </c>
      <c r="G23" s="142">
        <v>24</v>
      </c>
      <c r="H23" s="142">
        <v>24</v>
      </c>
      <c r="I23" s="145">
        <f t="shared" si="0"/>
        <v>100</v>
      </c>
      <c r="J23" s="189">
        <f>SUM(AVERAGE(I23:I25))</f>
        <v>100</v>
      </c>
      <c r="K23" s="157"/>
      <c r="L23" s="157" t="s">
        <v>131</v>
      </c>
      <c r="M23" s="147"/>
      <c r="N23" s="169"/>
      <c r="P23" s="169"/>
    </row>
    <row r="24" spans="1:16" ht="30" customHeight="1">
      <c r="A24" s="195"/>
      <c r="B24" s="210"/>
      <c r="C24" s="163"/>
      <c r="D24" s="160" t="s">
        <v>23</v>
      </c>
      <c r="E24" s="149" t="s">
        <v>132</v>
      </c>
      <c r="F24" s="164" t="s">
        <v>122</v>
      </c>
      <c r="G24" s="154">
        <v>4762</v>
      </c>
      <c r="H24" s="154">
        <v>4762</v>
      </c>
      <c r="I24" s="145">
        <f t="shared" si="0"/>
        <v>100</v>
      </c>
      <c r="J24" s="181"/>
      <c r="K24" s="180"/>
      <c r="L24" s="160" t="s">
        <v>118</v>
      </c>
      <c r="M24" s="147"/>
      <c r="N24" s="169"/>
      <c r="P24" s="169"/>
    </row>
    <row r="25" spans="1:16" ht="24">
      <c r="A25" s="195"/>
      <c r="B25" s="205"/>
      <c r="C25" s="163"/>
      <c r="D25" s="160" t="s">
        <v>23</v>
      </c>
      <c r="E25" s="149" t="s">
        <v>133</v>
      </c>
      <c r="F25" s="162" t="s">
        <v>134</v>
      </c>
      <c r="G25" s="154">
        <v>42854</v>
      </c>
      <c r="H25" s="154">
        <v>42854</v>
      </c>
      <c r="I25" s="145">
        <f t="shared" si="0"/>
        <v>100</v>
      </c>
      <c r="J25" s="182"/>
      <c r="K25" s="157"/>
      <c r="L25" s="160" t="s">
        <v>118</v>
      </c>
      <c r="M25" s="147"/>
      <c r="N25" s="169"/>
      <c r="P25" s="169"/>
    </row>
    <row r="26" spans="1:16" ht="42.75" customHeight="1">
      <c r="A26" s="195"/>
      <c r="B26" s="204" t="s">
        <v>135</v>
      </c>
      <c r="C26" s="163" t="s">
        <v>18</v>
      </c>
      <c r="D26" s="160" t="s">
        <v>19</v>
      </c>
      <c r="E26" s="149" t="s">
        <v>37</v>
      </c>
      <c r="F26" s="161" t="s">
        <v>117</v>
      </c>
      <c r="G26" s="142">
        <v>0</v>
      </c>
      <c r="H26" s="142">
        <v>0</v>
      </c>
      <c r="I26" s="145">
        <v>100</v>
      </c>
      <c r="J26" s="145">
        <f>I26</f>
        <v>100</v>
      </c>
      <c r="K26" s="157"/>
      <c r="L26" s="165" t="s">
        <v>120</v>
      </c>
      <c r="M26" s="152">
        <f>AVERAGE(J26:J27)</f>
        <v>100</v>
      </c>
      <c r="N26" s="169"/>
      <c r="P26" s="169"/>
    </row>
    <row r="27" spans="1:16" ht="24.75" thickBot="1">
      <c r="A27" s="203"/>
      <c r="B27" s="205"/>
      <c r="C27" s="163"/>
      <c r="D27" s="160" t="s">
        <v>23</v>
      </c>
      <c r="E27" s="149" t="s">
        <v>136</v>
      </c>
      <c r="F27" s="162" t="s">
        <v>134</v>
      </c>
      <c r="G27" s="142">
        <v>0</v>
      </c>
      <c r="H27" s="142">
        <v>0</v>
      </c>
      <c r="I27" s="145">
        <v>100</v>
      </c>
      <c r="J27" s="145">
        <f>SUM(AVERAGE(I27))</f>
        <v>100</v>
      </c>
      <c r="K27" s="157"/>
      <c r="L27" s="166" t="s">
        <v>120</v>
      </c>
      <c r="M27" s="147"/>
      <c r="N27" s="170"/>
      <c r="O27" s="171"/>
      <c r="P27" s="170"/>
    </row>
    <row r="29" ht="24.75" customHeight="1"/>
    <row r="33" ht="35.25" customHeight="1"/>
  </sheetData>
  <sheetProtection/>
  <mergeCells count="3">
    <mergeCell ref="B3:M3"/>
    <mergeCell ref="B4:M4"/>
    <mergeCell ref="A8:L8"/>
  </mergeCells>
  <printOptions/>
  <pageMargins left="0.7" right="0.7" top="0.75" bottom="0.75" header="0.3" footer="0.3"/>
  <pageSetup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27"/>
  <sheetViews>
    <sheetView zoomScalePageLayoutView="0" workbookViewId="0" topLeftCell="A1">
      <selection activeCell="A8" sqref="A8:L8"/>
    </sheetView>
  </sheetViews>
  <sheetFormatPr defaultColWidth="9.140625" defaultRowHeight="15"/>
  <cols>
    <col min="1" max="1" width="19.28125" style="0" customWidth="1"/>
    <col min="2" max="2" width="16.7109375" style="0" customWidth="1"/>
    <col min="3" max="3" width="10.57421875" style="0" customWidth="1"/>
    <col min="4" max="4" width="12.28125" style="0" customWidth="1"/>
    <col min="5" max="5" width="19.8515625" style="0" customWidth="1"/>
    <col min="6" max="6" width="10.57421875" style="0" customWidth="1"/>
    <col min="10" max="10" width="9.140625" style="186" customWidth="1"/>
    <col min="12" max="12" width="12.00390625" style="0" customWidth="1"/>
  </cols>
  <sheetData>
    <row r="3" spans="1:13" ht="18.75">
      <c r="A3" s="139"/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39.75" customHeight="1">
      <c r="A4" s="139"/>
      <c r="B4" s="263" t="s">
        <v>154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ht="180">
      <c r="A5" s="156" t="s">
        <v>0</v>
      </c>
      <c r="B5" s="156" t="s">
        <v>108</v>
      </c>
      <c r="C5" s="156" t="s">
        <v>109</v>
      </c>
      <c r="D5" s="156" t="s">
        <v>3</v>
      </c>
      <c r="E5" s="156" t="s">
        <v>4</v>
      </c>
      <c r="F5" s="156" t="s">
        <v>5</v>
      </c>
      <c r="G5" s="156" t="s">
        <v>110</v>
      </c>
      <c r="H5" s="156" t="s">
        <v>111</v>
      </c>
      <c r="I5" s="156" t="s">
        <v>112</v>
      </c>
      <c r="J5" s="156" t="s">
        <v>9</v>
      </c>
      <c r="K5" s="156" t="s">
        <v>10</v>
      </c>
      <c r="L5" s="156" t="s">
        <v>113</v>
      </c>
      <c r="M5" s="6" t="s">
        <v>12</v>
      </c>
      <c r="N5" s="9" t="s">
        <v>13</v>
      </c>
      <c r="O5" s="6" t="s">
        <v>14</v>
      </c>
      <c r="P5" s="6" t="s">
        <v>15</v>
      </c>
    </row>
    <row r="6" spans="1:16" ht="15">
      <c r="A6" s="11">
        <v>1</v>
      </c>
      <c r="B6" s="11">
        <v>2</v>
      </c>
      <c r="C6" s="172">
        <v>3</v>
      </c>
      <c r="D6" s="172">
        <v>4</v>
      </c>
      <c r="E6" s="172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73">
        <v>12</v>
      </c>
      <c r="M6" s="13">
        <v>13</v>
      </c>
      <c r="N6" s="174">
        <v>14</v>
      </c>
      <c r="O6" s="175">
        <v>15</v>
      </c>
      <c r="P6" s="175">
        <v>16</v>
      </c>
    </row>
    <row r="7" spans="1:16" ht="15.75">
      <c r="A7" s="19" t="s">
        <v>61</v>
      </c>
      <c r="B7" s="20"/>
      <c r="C7" s="20"/>
      <c r="D7" s="20"/>
      <c r="E7" s="20"/>
      <c r="F7" s="21"/>
      <c r="G7" s="21"/>
      <c r="H7" s="21"/>
      <c r="I7" s="21"/>
      <c r="J7" s="187"/>
      <c r="K7" s="22"/>
      <c r="L7" s="91"/>
      <c r="M7" s="91"/>
      <c r="N7" s="23"/>
      <c r="O7" s="24"/>
      <c r="P7" s="24"/>
    </row>
    <row r="8" spans="1:16" ht="15" customHeight="1">
      <c r="A8" s="274" t="s">
        <v>188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140"/>
      <c r="N8" s="132"/>
      <c r="O8" s="133"/>
      <c r="P8" s="133"/>
    </row>
    <row r="9" spans="1:16" ht="1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188"/>
      <c r="K9" s="97"/>
      <c r="L9" s="98"/>
      <c r="M9" s="98"/>
      <c r="N9" s="132"/>
      <c r="O9" s="133"/>
      <c r="P9" s="133"/>
    </row>
    <row r="10" spans="1:16" ht="26.25" customHeight="1">
      <c r="A10" s="190"/>
      <c r="B10" s="192" t="s">
        <v>116</v>
      </c>
      <c r="C10" s="147" t="s">
        <v>18</v>
      </c>
      <c r="D10" s="148" t="s">
        <v>19</v>
      </c>
      <c r="E10" s="149" t="s">
        <v>37</v>
      </c>
      <c r="F10" s="150" t="s">
        <v>117</v>
      </c>
      <c r="G10" s="142">
        <v>0</v>
      </c>
      <c r="H10" s="142">
        <v>0</v>
      </c>
      <c r="I10" s="145">
        <v>100</v>
      </c>
      <c r="J10" s="224">
        <v>1</v>
      </c>
      <c r="K10" s="151"/>
      <c r="L10" s="148" t="s">
        <v>118</v>
      </c>
      <c r="M10" s="227">
        <f>AVERAGE(J10:J11)</f>
        <v>1</v>
      </c>
      <c r="N10" s="229">
        <f>AVERAGE(M10:M27)</f>
        <v>1</v>
      </c>
      <c r="O10" s="230">
        <f>(J10+J13+J16+J19+J22+J26)/6</f>
        <v>1</v>
      </c>
      <c r="P10" s="231">
        <f>(J11+J14+J17+J20+J23+J27)/6</f>
        <v>1</v>
      </c>
    </row>
    <row r="11" spans="1:16" ht="25.5" customHeight="1">
      <c r="A11" s="191" t="s">
        <v>145</v>
      </c>
      <c r="B11" s="193" t="s">
        <v>139</v>
      </c>
      <c r="C11" s="147"/>
      <c r="D11" s="148" t="s">
        <v>23</v>
      </c>
      <c r="E11" s="153" t="s">
        <v>24</v>
      </c>
      <c r="F11" s="150" t="s">
        <v>119</v>
      </c>
      <c r="G11" s="142">
        <v>0</v>
      </c>
      <c r="H11" s="154">
        <v>0</v>
      </c>
      <c r="I11" s="145">
        <v>100</v>
      </c>
      <c r="J11" s="226">
        <v>1</v>
      </c>
      <c r="K11" s="151"/>
      <c r="L11" s="141" t="s">
        <v>120</v>
      </c>
      <c r="M11" s="228"/>
      <c r="N11" s="39"/>
      <c r="P11" s="169"/>
    </row>
    <row r="12" spans="1:16" ht="24.75">
      <c r="A12" s="146" t="s">
        <v>115</v>
      </c>
      <c r="B12" s="194"/>
      <c r="C12" s="147"/>
      <c r="D12" s="148" t="s">
        <v>23</v>
      </c>
      <c r="E12" s="149" t="s">
        <v>121</v>
      </c>
      <c r="F12" s="155" t="s">
        <v>122</v>
      </c>
      <c r="G12" s="154">
        <v>0</v>
      </c>
      <c r="H12" s="154">
        <v>0</v>
      </c>
      <c r="I12" s="176">
        <v>100</v>
      </c>
      <c r="J12" s="183"/>
      <c r="K12" s="177"/>
      <c r="L12" s="148" t="s">
        <v>118</v>
      </c>
      <c r="M12" s="228"/>
      <c r="N12" s="39"/>
      <c r="P12" s="169"/>
    </row>
    <row r="13" spans="1:16" ht="27.75" customHeight="1">
      <c r="A13" s="195"/>
      <c r="B13" s="197" t="s">
        <v>123</v>
      </c>
      <c r="C13" s="156" t="s">
        <v>18</v>
      </c>
      <c r="D13" s="157" t="s">
        <v>19</v>
      </c>
      <c r="E13" s="149" t="s">
        <v>37</v>
      </c>
      <c r="F13" s="150" t="s">
        <v>117</v>
      </c>
      <c r="G13" s="142">
        <v>0</v>
      </c>
      <c r="H13" s="154">
        <v>0</v>
      </c>
      <c r="I13" s="158">
        <v>100</v>
      </c>
      <c r="J13" s="226">
        <v>1</v>
      </c>
      <c r="K13" s="157"/>
      <c r="L13" s="157" t="s">
        <v>120</v>
      </c>
      <c r="M13" s="227">
        <f>AVERAGE(J13:J14)</f>
        <v>1</v>
      </c>
      <c r="N13" s="169"/>
      <c r="P13" s="169"/>
    </row>
    <row r="14" spans="1:16" ht="15">
      <c r="A14" s="195"/>
      <c r="B14" s="198" t="s">
        <v>124</v>
      </c>
      <c r="C14" s="156"/>
      <c r="D14" s="157" t="s">
        <v>23</v>
      </c>
      <c r="E14" s="153" t="s">
        <v>24</v>
      </c>
      <c r="F14" s="150" t="s">
        <v>25</v>
      </c>
      <c r="G14" s="154">
        <v>0</v>
      </c>
      <c r="H14" s="154">
        <v>0</v>
      </c>
      <c r="I14" s="158">
        <v>100</v>
      </c>
      <c r="J14" s="226">
        <v>1</v>
      </c>
      <c r="K14" s="157"/>
      <c r="L14" s="157" t="s">
        <v>120</v>
      </c>
      <c r="M14" s="228"/>
      <c r="N14" s="169"/>
      <c r="P14" s="169"/>
    </row>
    <row r="15" spans="1:16" ht="28.5" customHeight="1">
      <c r="A15" s="195"/>
      <c r="B15" s="199"/>
      <c r="C15" s="156"/>
      <c r="D15" s="157" t="s">
        <v>23</v>
      </c>
      <c r="E15" s="149" t="s">
        <v>121</v>
      </c>
      <c r="F15" s="155" t="s">
        <v>122</v>
      </c>
      <c r="G15" s="154">
        <v>0</v>
      </c>
      <c r="H15" s="154">
        <v>0</v>
      </c>
      <c r="I15" s="179">
        <v>100</v>
      </c>
      <c r="J15" s="182"/>
      <c r="K15" s="180"/>
      <c r="L15" s="159" t="s">
        <v>120</v>
      </c>
      <c r="M15" s="228"/>
      <c r="N15" s="169"/>
      <c r="P15" s="169"/>
    </row>
    <row r="16" spans="1:16" ht="36" customHeight="1">
      <c r="A16" s="195"/>
      <c r="B16" s="192" t="s">
        <v>125</v>
      </c>
      <c r="C16" s="147" t="s">
        <v>18</v>
      </c>
      <c r="D16" s="160" t="s">
        <v>19</v>
      </c>
      <c r="E16" s="149" t="s">
        <v>37</v>
      </c>
      <c r="F16" s="161" t="s">
        <v>117</v>
      </c>
      <c r="G16" s="142">
        <v>100</v>
      </c>
      <c r="H16" s="142">
        <v>100</v>
      </c>
      <c r="I16" s="224">
        <f>H16/G16</f>
        <v>1</v>
      </c>
      <c r="J16" s="225">
        <f>I16</f>
        <v>1</v>
      </c>
      <c r="K16" s="157"/>
      <c r="L16" s="160" t="s">
        <v>118</v>
      </c>
      <c r="M16" s="227">
        <f>AVERAGE(J16:J17)</f>
        <v>1</v>
      </c>
      <c r="N16" s="169"/>
      <c r="P16" s="169"/>
    </row>
    <row r="17" spans="1:16" ht="25.5" customHeight="1">
      <c r="A17" s="195"/>
      <c r="B17" s="193" t="s">
        <v>124</v>
      </c>
      <c r="C17" s="147"/>
      <c r="D17" s="160" t="s">
        <v>23</v>
      </c>
      <c r="E17" s="161" t="s">
        <v>24</v>
      </c>
      <c r="F17" s="150" t="s">
        <v>119</v>
      </c>
      <c r="G17" s="154">
        <v>1</v>
      </c>
      <c r="H17" s="154">
        <v>1</v>
      </c>
      <c r="I17" s="224">
        <f>H17/G17</f>
        <v>1</v>
      </c>
      <c r="J17" s="226">
        <f>AVERAGE(I17:I18)</f>
        <v>1</v>
      </c>
      <c r="K17" s="151"/>
      <c r="L17" s="157" t="s">
        <v>126</v>
      </c>
      <c r="M17" s="228"/>
      <c r="N17" s="169"/>
      <c r="P17" s="169"/>
    </row>
    <row r="18" spans="1:16" ht="29.25" customHeight="1">
      <c r="A18" s="195"/>
      <c r="B18" s="194"/>
      <c r="C18" s="147"/>
      <c r="D18" s="160" t="s">
        <v>23</v>
      </c>
      <c r="E18" s="149" t="s">
        <v>127</v>
      </c>
      <c r="F18" s="162" t="s">
        <v>122</v>
      </c>
      <c r="G18" s="154">
        <v>198</v>
      </c>
      <c r="H18" s="154">
        <v>198</v>
      </c>
      <c r="I18" s="224">
        <f>H18/G18</f>
        <v>1</v>
      </c>
      <c r="J18" s="184"/>
      <c r="K18" s="180"/>
      <c r="L18" s="160" t="s">
        <v>118</v>
      </c>
      <c r="M18" s="228"/>
      <c r="N18" s="169"/>
      <c r="P18" s="169"/>
    </row>
    <row r="19" spans="1:16" ht="42" customHeight="1">
      <c r="A19" s="195"/>
      <c r="B19" s="200" t="s">
        <v>128</v>
      </c>
      <c r="C19" s="163" t="s">
        <v>129</v>
      </c>
      <c r="D19" s="160" t="s">
        <v>19</v>
      </c>
      <c r="E19" s="149" t="s">
        <v>37</v>
      </c>
      <c r="F19" s="161" t="s">
        <v>117</v>
      </c>
      <c r="G19" s="142">
        <v>100</v>
      </c>
      <c r="H19" s="142">
        <v>100</v>
      </c>
      <c r="I19" s="224">
        <f aca="true" t="shared" si="0" ref="I19:I25">H19/G19</f>
        <v>1</v>
      </c>
      <c r="J19" s="225">
        <f>I19</f>
        <v>1</v>
      </c>
      <c r="K19" s="157"/>
      <c r="L19" s="160" t="s">
        <v>118</v>
      </c>
      <c r="M19" s="227">
        <f>AVERAGE(J19:J20)</f>
        <v>1</v>
      </c>
      <c r="N19" s="169"/>
      <c r="P19" s="169"/>
    </row>
    <row r="20" spans="1:16" ht="24">
      <c r="A20" s="195"/>
      <c r="B20" s="201" t="s">
        <v>140</v>
      </c>
      <c r="C20" s="163"/>
      <c r="D20" s="160" t="s">
        <v>23</v>
      </c>
      <c r="E20" s="161" t="s">
        <v>24</v>
      </c>
      <c r="F20" s="150" t="s">
        <v>119</v>
      </c>
      <c r="G20" s="142">
        <v>14</v>
      </c>
      <c r="H20" s="142">
        <v>14</v>
      </c>
      <c r="I20" s="224">
        <f t="shared" si="0"/>
        <v>1</v>
      </c>
      <c r="J20" s="226">
        <f>SUM(AVERAGE(I20:I21))</f>
        <v>1</v>
      </c>
      <c r="K20" s="157"/>
      <c r="L20" s="157" t="s">
        <v>130</v>
      </c>
      <c r="M20" s="228"/>
      <c r="N20" s="169"/>
      <c r="P20" s="169"/>
    </row>
    <row r="21" spans="1:16" ht="32.25" customHeight="1">
      <c r="A21" s="195"/>
      <c r="B21" s="202"/>
      <c r="C21" s="163"/>
      <c r="D21" s="160" t="s">
        <v>23</v>
      </c>
      <c r="E21" s="149" t="s">
        <v>127</v>
      </c>
      <c r="F21" s="164" t="s">
        <v>122</v>
      </c>
      <c r="G21" s="154">
        <v>2778</v>
      </c>
      <c r="H21" s="154">
        <v>2778</v>
      </c>
      <c r="I21" s="224">
        <f t="shared" si="0"/>
        <v>1</v>
      </c>
      <c r="J21" s="182"/>
      <c r="K21" s="180"/>
      <c r="L21" s="160" t="s">
        <v>118</v>
      </c>
      <c r="M21" s="228"/>
      <c r="N21" s="169"/>
      <c r="P21" s="169"/>
    </row>
    <row r="22" spans="1:16" ht="33" customHeight="1">
      <c r="A22" s="195"/>
      <c r="B22" s="204" t="s">
        <v>45</v>
      </c>
      <c r="C22" s="163" t="s">
        <v>18</v>
      </c>
      <c r="D22" s="160" t="s">
        <v>19</v>
      </c>
      <c r="E22" s="149" t="s">
        <v>37</v>
      </c>
      <c r="F22" s="161" t="s">
        <v>117</v>
      </c>
      <c r="G22" s="142">
        <v>100</v>
      </c>
      <c r="H22" s="142">
        <v>100</v>
      </c>
      <c r="I22" s="224">
        <f t="shared" si="0"/>
        <v>1</v>
      </c>
      <c r="J22" s="225">
        <f>I22</f>
        <v>1</v>
      </c>
      <c r="K22" s="157"/>
      <c r="L22" s="160" t="s">
        <v>118</v>
      </c>
      <c r="M22" s="227">
        <f>AVERAGE(J22:J23)</f>
        <v>1</v>
      </c>
      <c r="N22" s="169"/>
      <c r="P22" s="169"/>
    </row>
    <row r="23" spans="1:16" ht="24.75" customHeight="1">
      <c r="A23" s="195"/>
      <c r="B23" s="210"/>
      <c r="C23" s="163"/>
      <c r="D23" s="160" t="s">
        <v>23</v>
      </c>
      <c r="E23" s="161" t="s">
        <v>24</v>
      </c>
      <c r="F23" s="150" t="s">
        <v>119</v>
      </c>
      <c r="G23" s="142">
        <v>15</v>
      </c>
      <c r="H23" s="142">
        <v>15</v>
      </c>
      <c r="I23" s="224">
        <f t="shared" si="0"/>
        <v>1</v>
      </c>
      <c r="J23" s="226">
        <f>AVERAGE(I23:I24)</f>
        <v>1</v>
      </c>
      <c r="K23" s="157"/>
      <c r="L23" s="157" t="s">
        <v>131</v>
      </c>
      <c r="M23" s="228"/>
      <c r="N23" s="169"/>
      <c r="P23" s="169"/>
    </row>
    <row r="24" spans="1:16" ht="30" customHeight="1">
      <c r="A24" s="195"/>
      <c r="B24" s="210"/>
      <c r="C24" s="163"/>
      <c r="D24" s="160" t="s">
        <v>23</v>
      </c>
      <c r="E24" s="149" t="s">
        <v>132</v>
      </c>
      <c r="F24" s="164" t="s">
        <v>122</v>
      </c>
      <c r="G24" s="154">
        <v>2976</v>
      </c>
      <c r="H24" s="154">
        <v>2976</v>
      </c>
      <c r="I24" s="224">
        <f t="shared" si="0"/>
        <v>1</v>
      </c>
      <c r="J24" s="181"/>
      <c r="K24" s="180"/>
      <c r="L24" s="160" t="s">
        <v>118</v>
      </c>
      <c r="M24" s="228"/>
      <c r="N24" s="169"/>
      <c r="P24" s="169"/>
    </row>
    <row r="25" spans="1:16" ht="24">
      <c r="A25" s="195"/>
      <c r="B25" s="205"/>
      <c r="C25" s="163"/>
      <c r="D25" s="160" t="s">
        <v>23</v>
      </c>
      <c r="E25" s="149" t="s">
        <v>133</v>
      </c>
      <c r="F25" s="162" t="s">
        <v>134</v>
      </c>
      <c r="G25" s="154">
        <v>26784</v>
      </c>
      <c r="H25" s="154">
        <v>26784</v>
      </c>
      <c r="I25" s="224">
        <f t="shared" si="0"/>
        <v>1</v>
      </c>
      <c r="J25" s="182"/>
      <c r="K25" s="157"/>
      <c r="L25" s="160" t="s">
        <v>118</v>
      </c>
      <c r="M25" s="228"/>
      <c r="N25" s="169"/>
      <c r="P25" s="169"/>
    </row>
    <row r="26" spans="1:16" ht="42.75" customHeight="1">
      <c r="A26" s="195"/>
      <c r="B26" s="204" t="s">
        <v>135</v>
      </c>
      <c r="C26" s="163" t="s">
        <v>18</v>
      </c>
      <c r="D26" s="160" t="s">
        <v>19</v>
      </c>
      <c r="E26" s="149" t="s">
        <v>37</v>
      </c>
      <c r="F26" s="161" t="s">
        <v>117</v>
      </c>
      <c r="G26" s="142">
        <v>0</v>
      </c>
      <c r="H26" s="142">
        <v>0</v>
      </c>
      <c r="I26" s="145">
        <v>100</v>
      </c>
      <c r="J26" s="226">
        <v>1</v>
      </c>
      <c r="K26" s="157"/>
      <c r="L26" s="165" t="s">
        <v>120</v>
      </c>
      <c r="M26" s="227">
        <f>AVERAGE(J26:J27)</f>
        <v>1</v>
      </c>
      <c r="N26" s="169"/>
      <c r="P26" s="169"/>
    </row>
    <row r="27" spans="1:16" ht="24.75" thickBot="1">
      <c r="A27" s="203"/>
      <c r="B27" s="205"/>
      <c r="C27" s="163"/>
      <c r="D27" s="160" t="s">
        <v>23</v>
      </c>
      <c r="E27" s="149" t="s">
        <v>136</v>
      </c>
      <c r="F27" s="162" t="s">
        <v>134</v>
      </c>
      <c r="G27" s="142">
        <v>0</v>
      </c>
      <c r="H27" s="142">
        <v>0</v>
      </c>
      <c r="I27" s="145">
        <v>100</v>
      </c>
      <c r="J27" s="226">
        <v>1</v>
      </c>
      <c r="K27" s="157"/>
      <c r="L27" s="166" t="s">
        <v>120</v>
      </c>
      <c r="M27" s="228"/>
      <c r="N27" s="170"/>
      <c r="O27" s="171"/>
      <c r="P27" s="170"/>
    </row>
    <row r="29" ht="24.75" customHeight="1"/>
    <row r="33" ht="35.25" customHeight="1"/>
  </sheetData>
  <sheetProtection/>
  <mergeCells count="3">
    <mergeCell ref="B3:M3"/>
    <mergeCell ref="B4:M4"/>
    <mergeCell ref="A8:L8"/>
  </mergeCells>
  <printOptions/>
  <pageMargins left="0.7" right="0.7" top="0.75" bottom="0.75" header="0.3" footer="0.3"/>
  <pageSetup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P27"/>
  <sheetViews>
    <sheetView zoomScalePageLayoutView="0" workbookViewId="0" topLeftCell="A1">
      <selection activeCell="A8" sqref="A8:L8"/>
    </sheetView>
  </sheetViews>
  <sheetFormatPr defaultColWidth="9.140625" defaultRowHeight="15"/>
  <cols>
    <col min="1" max="1" width="19.28125" style="0" customWidth="1"/>
    <col min="2" max="2" width="16.7109375" style="0" customWidth="1"/>
    <col min="3" max="3" width="10.57421875" style="0" customWidth="1"/>
    <col min="4" max="4" width="12.28125" style="0" customWidth="1"/>
    <col min="5" max="5" width="19.8515625" style="0" customWidth="1"/>
    <col min="6" max="6" width="10.57421875" style="0" customWidth="1"/>
    <col min="10" max="10" width="9.140625" style="186" customWidth="1"/>
    <col min="12" max="12" width="12.00390625" style="0" customWidth="1"/>
  </cols>
  <sheetData>
    <row r="3" spans="1:13" ht="18.75">
      <c r="A3" s="139"/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39.75" customHeight="1">
      <c r="A4" s="139"/>
      <c r="B4" s="263" t="s">
        <v>155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ht="180">
      <c r="A5" s="156" t="s">
        <v>0</v>
      </c>
      <c r="B5" s="156" t="s">
        <v>108</v>
      </c>
      <c r="C5" s="156" t="s">
        <v>109</v>
      </c>
      <c r="D5" s="156" t="s">
        <v>3</v>
      </c>
      <c r="E5" s="156" t="s">
        <v>4</v>
      </c>
      <c r="F5" s="156" t="s">
        <v>5</v>
      </c>
      <c r="G5" s="156" t="s">
        <v>110</v>
      </c>
      <c r="H5" s="156" t="s">
        <v>111</v>
      </c>
      <c r="I5" s="156" t="s">
        <v>112</v>
      </c>
      <c r="J5" s="156" t="s">
        <v>9</v>
      </c>
      <c r="K5" s="156" t="s">
        <v>10</v>
      </c>
      <c r="L5" s="156" t="s">
        <v>113</v>
      </c>
      <c r="M5" s="6" t="s">
        <v>12</v>
      </c>
      <c r="N5" s="9" t="s">
        <v>13</v>
      </c>
      <c r="O5" s="6" t="s">
        <v>14</v>
      </c>
      <c r="P5" s="6" t="s">
        <v>15</v>
      </c>
    </row>
    <row r="6" spans="1:16" ht="15">
      <c r="A6" s="11">
        <v>1</v>
      </c>
      <c r="B6" s="11">
        <v>2</v>
      </c>
      <c r="C6" s="172">
        <v>3</v>
      </c>
      <c r="D6" s="172">
        <v>4</v>
      </c>
      <c r="E6" s="172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73">
        <v>12</v>
      </c>
      <c r="M6" s="13">
        <v>13</v>
      </c>
      <c r="N6" s="174">
        <v>14</v>
      </c>
      <c r="O6" s="175">
        <v>15</v>
      </c>
      <c r="P6" s="175">
        <v>16</v>
      </c>
    </row>
    <row r="7" spans="1:16" ht="15.75">
      <c r="A7" s="19" t="s">
        <v>61</v>
      </c>
      <c r="B7" s="20"/>
      <c r="C7" s="20"/>
      <c r="D7" s="20"/>
      <c r="E7" s="20"/>
      <c r="F7" s="21"/>
      <c r="G7" s="21"/>
      <c r="H7" s="21"/>
      <c r="I7" s="21"/>
      <c r="J7" s="187"/>
      <c r="K7" s="22"/>
      <c r="L7" s="91"/>
      <c r="M7" s="91"/>
      <c r="N7" s="23"/>
      <c r="O7" s="24"/>
      <c r="P7" s="24"/>
    </row>
    <row r="8" spans="1:16" ht="15" customHeight="1">
      <c r="A8" s="274" t="s">
        <v>188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140"/>
      <c r="N8" s="132"/>
      <c r="O8" s="133"/>
      <c r="P8" s="133"/>
    </row>
    <row r="9" spans="1:16" ht="1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188"/>
      <c r="K9" s="97"/>
      <c r="L9" s="98"/>
      <c r="M9" s="98"/>
      <c r="N9" s="132"/>
      <c r="O9" s="133"/>
      <c r="P9" s="133"/>
    </row>
    <row r="10" spans="1:16" ht="26.25" customHeight="1">
      <c r="A10" s="190"/>
      <c r="B10" s="192" t="s">
        <v>116</v>
      </c>
      <c r="C10" s="147" t="s">
        <v>18</v>
      </c>
      <c r="D10" s="148" t="s">
        <v>19</v>
      </c>
      <c r="E10" s="149" t="s">
        <v>37</v>
      </c>
      <c r="F10" s="150" t="s">
        <v>117</v>
      </c>
      <c r="G10" s="142">
        <v>0</v>
      </c>
      <c r="H10" s="142">
        <v>0</v>
      </c>
      <c r="I10" s="145">
        <v>100</v>
      </c>
      <c r="J10" s="224">
        <v>1</v>
      </c>
      <c r="K10" s="151"/>
      <c r="L10" s="148" t="s">
        <v>118</v>
      </c>
      <c r="M10" s="227">
        <f>AVERAGE(J10:J11)</f>
        <v>1</v>
      </c>
      <c r="N10" s="229">
        <f>AVERAGE(M10:M27)</f>
        <v>1</v>
      </c>
      <c r="O10" s="230">
        <f>(J10+J13+J16+J19+J22+J26)/6</f>
        <v>1</v>
      </c>
      <c r="P10" s="231">
        <f>(J11+J14+J17+J20+J23+J27)/6</f>
        <v>1</v>
      </c>
    </row>
    <row r="11" spans="1:16" ht="25.5" customHeight="1">
      <c r="A11" s="191" t="s">
        <v>145</v>
      </c>
      <c r="B11" s="193" t="s">
        <v>139</v>
      </c>
      <c r="C11" s="147"/>
      <c r="D11" s="148" t="s">
        <v>23</v>
      </c>
      <c r="E11" s="153" t="s">
        <v>24</v>
      </c>
      <c r="F11" s="150" t="s">
        <v>119</v>
      </c>
      <c r="G11" s="142">
        <v>0</v>
      </c>
      <c r="H11" s="154">
        <v>0</v>
      </c>
      <c r="I11" s="145">
        <v>100</v>
      </c>
      <c r="J11" s="226">
        <v>1</v>
      </c>
      <c r="K11" s="151"/>
      <c r="L11" s="141" t="s">
        <v>120</v>
      </c>
      <c r="M11" s="228"/>
      <c r="N11" s="39"/>
      <c r="P11" s="169"/>
    </row>
    <row r="12" spans="1:16" ht="24.75">
      <c r="A12" s="146" t="s">
        <v>115</v>
      </c>
      <c r="B12" s="194"/>
      <c r="C12" s="147"/>
      <c r="D12" s="148" t="s">
        <v>23</v>
      </c>
      <c r="E12" s="149" t="s">
        <v>121</v>
      </c>
      <c r="F12" s="155" t="s">
        <v>122</v>
      </c>
      <c r="G12" s="154">
        <v>0</v>
      </c>
      <c r="H12" s="154">
        <v>0</v>
      </c>
      <c r="I12" s="176">
        <v>100</v>
      </c>
      <c r="J12" s="183"/>
      <c r="K12" s="177"/>
      <c r="L12" s="148" t="s">
        <v>118</v>
      </c>
      <c r="M12" s="228"/>
      <c r="N12" s="39"/>
      <c r="P12" s="169"/>
    </row>
    <row r="13" spans="1:16" ht="27.75" customHeight="1">
      <c r="A13" s="195"/>
      <c r="B13" s="197" t="s">
        <v>123</v>
      </c>
      <c r="C13" s="156" t="s">
        <v>18</v>
      </c>
      <c r="D13" s="157" t="s">
        <v>19</v>
      </c>
      <c r="E13" s="149" t="s">
        <v>37</v>
      </c>
      <c r="F13" s="150" t="s">
        <v>117</v>
      </c>
      <c r="G13" s="142">
        <v>0</v>
      </c>
      <c r="H13" s="154">
        <v>0</v>
      </c>
      <c r="I13" s="158">
        <v>100</v>
      </c>
      <c r="J13" s="224">
        <v>1</v>
      </c>
      <c r="K13" s="157"/>
      <c r="L13" s="157" t="s">
        <v>120</v>
      </c>
      <c r="M13" s="227">
        <f>AVERAGE(J13:J14)</f>
        <v>1</v>
      </c>
      <c r="N13" s="169"/>
      <c r="P13" s="169"/>
    </row>
    <row r="14" spans="1:16" ht="15">
      <c r="A14" s="195"/>
      <c r="B14" s="198" t="s">
        <v>124</v>
      </c>
      <c r="C14" s="156"/>
      <c r="D14" s="157" t="s">
        <v>23</v>
      </c>
      <c r="E14" s="153" t="s">
        <v>24</v>
      </c>
      <c r="F14" s="150" t="s">
        <v>25</v>
      </c>
      <c r="G14" s="154">
        <v>0</v>
      </c>
      <c r="H14" s="154">
        <v>0</v>
      </c>
      <c r="I14" s="158">
        <v>100</v>
      </c>
      <c r="J14" s="226">
        <v>1</v>
      </c>
      <c r="K14" s="157"/>
      <c r="L14" s="157" t="s">
        <v>120</v>
      </c>
      <c r="M14" s="228"/>
      <c r="N14" s="169"/>
      <c r="P14" s="169"/>
    </row>
    <row r="15" spans="1:16" ht="28.5" customHeight="1">
      <c r="A15" s="195"/>
      <c r="B15" s="199"/>
      <c r="C15" s="156"/>
      <c r="D15" s="157" t="s">
        <v>23</v>
      </c>
      <c r="E15" s="149" t="s">
        <v>121</v>
      </c>
      <c r="F15" s="155" t="s">
        <v>122</v>
      </c>
      <c r="G15" s="154">
        <v>0</v>
      </c>
      <c r="H15" s="154">
        <v>0</v>
      </c>
      <c r="I15" s="179">
        <v>100</v>
      </c>
      <c r="J15" s="182"/>
      <c r="K15" s="180"/>
      <c r="L15" s="159" t="s">
        <v>120</v>
      </c>
      <c r="M15" s="228"/>
      <c r="N15" s="169"/>
      <c r="P15" s="169"/>
    </row>
    <row r="16" spans="1:16" ht="36" customHeight="1">
      <c r="A16" s="195"/>
      <c r="B16" s="192" t="s">
        <v>125</v>
      </c>
      <c r="C16" s="147" t="s">
        <v>18</v>
      </c>
      <c r="D16" s="160" t="s">
        <v>19</v>
      </c>
      <c r="E16" s="149" t="s">
        <v>37</v>
      </c>
      <c r="F16" s="161" t="s">
        <v>117</v>
      </c>
      <c r="G16" s="142">
        <v>100</v>
      </c>
      <c r="H16" s="142">
        <v>100</v>
      </c>
      <c r="I16" s="224">
        <f>H16/G16</f>
        <v>1</v>
      </c>
      <c r="J16" s="225">
        <f>I16</f>
        <v>1</v>
      </c>
      <c r="K16" s="157"/>
      <c r="L16" s="160" t="s">
        <v>118</v>
      </c>
      <c r="M16" s="227">
        <f>AVERAGE(J16:J17)</f>
        <v>1</v>
      </c>
      <c r="N16" s="169"/>
      <c r="P16" s="169"/>
    </row>
    <row r="17" spans="1:16" ht="25.5" customHeight="1">
      <c r="A17" s="195"/>
      <c r="B17" s="193" t="s">
        <v>124</v>
      </c>
      <c r="C17" s="147"/>
      <c r="D17" s="160" t="s">
        <v>23</v>
      </c>
      <c r="E17" s="161" t="s">
        <v>24</v>
      </c>
      <c r="F17" s="150" t="s">
        <v>119</v>
      </c>
      <c r="G17" s="154">
        <v>4</v>
      </c>
      <c r="H17" s="154">
        <v>4</v>
      </c>
      <c r="I17" s="224">
        <f aca="true" t="shared" si="0" ref="I17:I25">H17/G17</f>
        <v>1</v>
      </c>
      <c r="J17" s="226">
        <f>AVERAGE(I17:I18)</f>
        <v>1</v>
      </c>
      <c r="K17" s="151"/>
      <c r="L17" s="157" t="s">
        <v>126</v>
      </c>
      <c r="M17" s="228"/>
      <c r="N17" s="169"/>
      <c r="P17" s="169"/>
    </row>
    <row r="18" spans="1:16" ht="29.25" customHeight="1">
      <c r="A18" s="195"/>
      <c r="B18" s="194"/>
      <c r="C18" s="147"/>
      <c r="D18" s="160" t="s">
        <v>23</v>
      </c>
      <c r="E18" s="149" t="s">
        <v>127</v>
      </c>
      <c r="F18" s="162" t="s">
        <v>122</v>
      </c>
      <c r="G18" s="154">
        <v>794</v>
      </c>
      <c r="H18" s="154">
        <v>794</v>
      </c>
      <c r="I18" s="224">
        <f t="shared" si="0"/>
        <v>1</v>
      </c>
      <c r="J18" s="184"/>
      <c r="K18" s="180"/>
      <c r="L18" s="160" t="s">
        <v>118</v>
      </c>
      <c r="M18" s="228"/>
      <c r="N18" s="169"/>
      <c r="P18" s="169"/>
    </row>
    <row r="19" spans="1:16" ht="42" customHeight="1">
      <c r="A19" s="195"/>
      <c r="B19" s="200" t="s">
        <v>128</v>
      </c>
      <c r="C19" s="163" t="s">
        <v>129</v>
      </c>
      <c r="D19" s="160" t="s">
        <v>19</v>
      </c>
      <c r="E19" s="149" t="s">
        <v>37</v>
      </c>
      <c r="F19" s="161" t="s">
        <v>117</v>
      </c>
      <c r="G19" s="142">
        <v>100</v>
      </c>
      <c r="H19" s="142">
        <v>100</v>
      </c>
      <c r="I19" s="224">
        <f t="shared" si="0"/>
        <v>1</v>
      </c>
      <c r="J19" s="225">
        <f>I19</f>
        <v>1</v>
      </c>
      <c r="K19" s="157"/>
      <c r="L19" s="160" t="s">
        <v>118</v>
      </c>
      <c r="M19" s="227">
        <f>AVERAGE(J19:J20)</f>
        <v>1</v>
      </c>
      <c r="N19" s="169"/>
      <c r="P19" s="169"/>
    </row>
    <row r="20" spans="1:16" ht="24">
      <c r="A20" s="195"/>
      <c r="B20" s="201" t="s">
        <v>140</v>
      </c>
      <c r="C20" s="163"/>
      <c r="D20" s="160" t="s">
        <v>23</v>
      </c>
      <c r="E20" s="161" t="s">
        <v>24</v>
      </c>
      <c r="F20" s="150" t="s">
        <v>119</v>
      </c>
      <c r="G20" s="143">
        <v>24</v>
      </c>
      <c r="H20" s="143">
        <v>24</v>
      </c>
      <c r="I20" s="224">
        <f t="shared" si="0"/>
        <v>1</v>
      </c>
      <c r="J20" s="226">
        <f>SUM(AVERAGE(I20:I21))</f>
        <v>1</v>
      </c>
      <c r="K20" s="157"/>
      <c r="L20" s="157" t="s">
        <v>130</v>
      </c>
      <c r="M20" s="228"/>
      <c r="N20" s="169"/>
      <c r="P20" s="169"/>
    </row>
    <row r="21" spans="1:16" ht="32.25" customHeight="1">
      <c r="A21" s="195"/>
      <c r="B21" s="202"/>
      <c r="C21" s="163"/>
      <c r="D21" s="160" t="s">
        <v>23</v>
      </c>
      <c r="E21" s="149" t="s">
        <v>127</v>
      </c>
      <c r="F21" s="164" t="s">
        <v>122</v>
      </c>
      <c r="G21" s="154">
        <v>4762</v>
      </c>
      <c r="H21" s="154">
        <v>4762</v>
      </c>
      <c r="I21" s="224">
        <f t="shared" si="0"/>
        <v>1</v>
      </c>
      <c r="J21" s="182"/>
      <c r="K21" s="180"/>
      <c r="L21" s="160" t="s">
        <v>118</v>
      </c>
      <c r="M21" s="228"/>
      <c r="N21" s="169"/>
      <c r="P21" s="169"/>
    </row>
    <row r="22" spans="1:16" ht="33" customHeight="1">
      <c r="A22" s="195"/>
      <c r="B22" s="204" t="s">
        <v>45</v>
      </c>
      <c r="C22" s="163" t="s">
        <v>18</v>
      </c>
      <c r="D22" s="160" t="s">
        <v>19</v>
      </c>
      <c r="E22" s="149" t="s">
        <v>37</v>
      </c>
      <c r="F22" s="161" t="s">
        <v>117</v>
      </c>
      <c r="G22" s="142">
        <v>100</v>
      </c>
      <c r="H22" s="142">
        <v>100</v>
      </c>
      <c r="I22" s="224">
        <f t="shared" si="0"/>
        <v>1</v>
      </c>
      <c r="J22" s="225">
        <f>I22</f>
        <v>1</v>
      </c>
      <c r="K22" s="157"/>
      <c r="L22" s="160" t="s">
        <v>118</v>
      </c>
      <c r="M22" s="227">
        <f>AVERAGE(J22:J23)</f>
        <v>1</v>
      </c>
      <c r="N22" s="169"/>
      <c r="P22" s="169"/>
    </row>
    <row r="23" spans="1:16" ht="24.75" customHeight="1">
      <c r="A23" s="195"/>
      <c r="B23" s="210"/>
      <c r="C23" s="163"/>
      <c r="D23" s="160" t="s">
        <v>23</v>
      </c>
      <c r="E23" s="161" t="s">
        <v>24</v>
      </c>
      <c r="F23" s="150" t="s">
        <v>119</v>
      </c>
      <c r="G23" s="142">
        <v>28</v>
      </c>
      <c r="H23" s="142">
        <v>28</v>
      </c>
      <c r="I23" s="224">
        <f t="shared" si="0"/>
        <v>1</v>
      </c>
      <c r="J23" s="226">
        <f>SUM(AVERAGE(I23:I25))</f>
        <v>1</v>
      </c>
      <c r="K23" s="157"/>
      <c r="L23" s="157" t="s">
        <v>131</v>
      </c>
      <c r="M23" s="228"/>
      <c r="N23" s="169"/>
      <c r="P23" s="169"/>
    </row>
    <row r="24" spans="1:16" ht="30" customHeight="1">
      <c r="A24" s="195"/>
      <c r="B24" s="210"/>
      <c r="C24" s="163"/>
      <c r="D24" s="160" t="s">
        <v>23</v>
      </c>
      <c r="E24" s="149" t="s">
        <v>132</v>
      </c>
      <c r="F24" s="164" t="s">
        <v>122</v>
      </c>
      <c r="G24" s="154">
        <v>5555</v>
      </c>
      <c r="H24" s="154">
        <v>5555</v>
      </c>
      <c r="I24" s="224">
        <f t="shared" si="0"/>
        <v>1</v>
      </c>
      <c r="J24" s="181"/>
      <c r="K24" s="180"/>
      <c r="L24" s="160" t="s">
        <v>118</v>
      </c>
      <c r="M24" s="228"/>
      <c r="N24" s="169"/>
      <c r="P24" s="169"/>
    </row>
    <row r="25" spans="1:16" ht="24">
      <c r="A25" s="195"/>
      <c r="B25" s="205"/>
      <c r="C25" s="163"/>
      <c r="D25" s="160" t="s">
        <v>23</v>
      </c>
      <c r="E25" s="149" t="s">
        <v>133</v>
      </c>
      <c r="F25" s="162" t="s">
        <v>134</v>
      </c>
      <c r="G25" s="154">
        <v>58330</v>
      </c>
      <c r="H25" s="154">
        <v>58330</v>
      </c>
      <c r="I25" s="224">
        <f t="shared" si="0"/>
        <v>1</v>
      </c>
      <c r="J25" s="182"/>
      <c r="K25" s="157"/>
      <c r="L25" s="160" t="s">
        <v>118</v>
      </c>
      <c r="M25" s="228"/>
      <c r="N25" s="169"/>
      <c r="P25" s="169"/>
    </row>
    <row r="26" spans="1:16" ht="42.75" customHeight="1">
      <c r="A26" s="195"/>
      <c r="B26" s="204" t="s">
        <v>135</v>
      </c>
      <c r="C26" s="163" t="s">
        <v>18</v>
      </c>
      <c r="D26" s="160" t="s">
        <v>19</v>
      </c>
      <c r="E26" s="149" t="s">
        <v>37</v>
      </c>
      <c r="F26" s="161" t="s">
        <v>117</v>
      </c>
      <c r="G26" s="142">
        <v>0</v>
      </c>
      <c r="H26" s="142">
        <v>0</v>
      </c>
      <c r="I26" s="145">
        <v>100</v>
      </c>
      <c r="J26" s="224">
        <v>1</v>
      </c>
      <c r="K26" s="157"/>
      <c r="L26" s="165" t="s">
        <v>120</v>
      </c>
      <c r="M26" s="227">
        <f>AVERAGE(J26:J27)</f>
        <v>1</v>
      </c>
      <c r="N26" s="169"/>
      <c r="P26" s="169"/>
    </row>
    <row r="27" spans="1:16" ht="24.75" thickBot="1">
      <c r="A27" s="203"/>
      <c r="B27" s="205"/>
      <c r="C27" s="163"/>
      <c r="D27" s="160" t="s">
        <v>23</v>
      </c>
      <c r="E27" s="149" t="s">
        <v>136</v>
      </c>
      <c r="F27" s="162" t="s">
        <v>134</v>
      </c>
      <c r="G27" s="142">
        <v>0</v>
      </c>
      <c r="H27" s="142">
        <v>0</v>
      </c>
      <c r="I27" s="145">
        <v>100</v>
      </c>
      <c r="J27" s="224">
        <v>1</v>
      </c>
      <c r="K27" s="157"/>
      <c r="L27" s="166" t="s">
        <v>120</v>
      </c>
      <c r="M27" s="228"/>
      <c r="N27" s="170"/>
      <c r="O27" s="171"/>
      <c r="P27" s="170"/>
    </row>
    <row r="29" ht="24.75" customHeight="1"/>
    <row r="33" ht="35.25" customHeight="1"/>
  </sheetData>
  <sheetProtection/>
  <mergeCells count="3">
    <mergeCell ref="B3:M3"/>
    <mergeCell ref="B4:M4"/>
    <mergeCell ref="A8:L8"/>
  </mergeCells>
  <printOptions/>
  <pageMargins left="0.7" right="0.7" top="0.75" bottom="0.75" header="0.3" footer="0.3"/>
  <pageSetup orientation="landscape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0" workbookViewId="0" topLeftCell="A1">
      <selection activeCell="U9" sqref="U9"/>
    </sheetView>
  </sheetViews>
  <sheetFormatPr defaultColWidth="9.140625" defaultRowHeight="15"/>
  <cols>
    <col min="1" max="1" width="19.28125" style="0" customWidth="1"/>
    <col min="2" max="2" width="16.7109375" style="0" customWidth="1"/>
    <col min="3" max="3" width="10.57421875" style="0" customWidth="1"/>
    <col min="4" max="4" width="12.28125" style="0" customWidth="1"/>
    <col min="5" max="5" width="19.8515625" style="0" customWidth="1"/>
    <col min="6" max="6" width="10.57421875" style="0" customWidth="1"/>
    <col min="10" max="10" width="9.140625" style="186" customWidth="1"/>
    <col min="12" max="12" width="12.00390625" style="0" customWidth="1"/>
  </cols>
  <sheetData>
    <row r="1" spans="1:16" ht="20.25">
      <c r="A1" s="139"/>
      <c r="J1" s="185"/>
      <c r="K1" s="4"/>
      <c r="L1" s="90"/>
      <c r="M1" s="90"/>
      <c r="N1" s="5"/>
      <c r="O1" s="1"/>
      <c r="P1" s="1"/>
    </row>
    <row r="2" spans="1:16" ht="100.5" customHeight="1">
      <c r="A2" s="139"/>
      <c r="J2" s="185"/>
      <c r="K2" s="4"/>
      <c r="L2" s="261" t="s">
        <v>187</v>
      </c>
      <c r="M2" s="262"/>
      <c r="N2" s="262"/>
      <c r="O2" s="262"/>
      <c r="P2" s="262"/>
    </row>
    <row r="3" spans="1:13" ht="18.75">
      <c r="A3" s="139"/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39.75" customHeight="1">
      <c r="A4" s="139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ht="180">
      <c r="A5" s="156" t="s">
        <v>0</v>
      </c>
      <c r="B5" s="156" t="s">
        <v>108</v>
      </c>
      <c r="C5" s="156" t="s">
        <v>109</v>
      </c>
      <c r="D5" s="156" t="s">
        <v>3</v>
      </c>
      <c r="E5" s="156" t="s">
        <v>4</v>
      </c>
      <c r="F5" s="156" t="s">
        <v>5</v>
      </c>
      <c r="G5" s="156" t="s">
        <v>110</v>
      </c>
      <c r="H5" s="156" t="s">
        <v>111</v>
      </c>
      <c r="I5" s="156" t="s">
        <v>112</v>
      </c>
      <c r="J5" s="156" t="s">
        <v>9</v>
      </c>
      <c r="K5" s="156" t="s">
        <v>10</v>
      </c>
      <c r="L5" s="156" t="s">
        <v>113</v>
      </c>
      <c r="M5" s="6" t="s">
        <v>12</v>
      </c>
      <c r="N5" s="9" t="s">
        <v>13</v>
      </c>
      <c r="O5" s="6" t="s">
        <v>14</v>
      </c>
      <c r="P5" s="6" t="s">
        <v>15</v>
      </c>
    </row>
    <row r="6" spans="1:16" ht="15">
      <c r="A6" s="11">
        <v>1</v>
      </c>
      <c r="B6" s="11">
        <v>2</v>
      </c>
      <c r="C6" s="172">
        <v>3</v>
      </c>
      <c r="D6" s="172">
        <v>4</v>
      </c>
      <c r="E6" s="172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73">
        <v>12</v>
      </c>
      <c r="M6" s="13">
        <v>13</v>
      </c>
      <c r="N6" s="174">
        <v>14</v>
      </c>
      <c r="O6" s="175">
        <v>15</v>
      </c>
      <c r="P6" s="175">
        <v>16</v>
      </c>
    </row>
    <row r="7" spans="1:16" ht="15.75">
      <c r="A7" s="19" t="s">
        <v>61</v>
      </c>
      <c r="B7" s="20"/>
      <c r="C7" s="20"/>
      <c r="D7" s="20"/>
      <c r="E7" s="20"/>
      <c r="F7" s="21"/>
      <c r="G7" s="21"/>
      <c r="H7" s="21"/>
      <c r="I7" s="21"/>
      <c r="J7" s="187"/>
      <c r="K7" s="22"/>
      <c r="L7" s="91"/>
      <c r="M7" s="91"/>
      <c r="N7" s="23"/>
      <c r="O7" s="24"/>
      <c r="P7" s="24"/>
    </row>
    <row r="8" spans="1:16" ht="15">
      <c r="A8" s="274" t="s">
        <v>188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140"/>
      <c r="N8" s="132"/>
      <c r="O8" s="133"/>
      <c r="P8" s="133"/>
    </row>
    <row r="9" spans="1:16" ht="1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188"/>
      <c r="K9" s="97"/>
      <c r="L9" s="98"/>
      <c r="M9" s="98"/>
      <c r="N9" s="132"/>
      <c r="O9" s="133"/>
      <c r="P9" s="133"/>
    </row>
    <row r="10" spans="1:16" ht="26.25" customHeight="1">
      <c r="A10" s="190"/>
      <c r="B10" s="192" t="s">
        <v>116</v>
      </c>
      <c r="C10" s="147" t="s">
        <v>18</v>
      </c>
      <c r="D10" s="148" t="s">
        <v>19</v>
      </c>
      <c r="E10" s="149" t="s">
        <v>37</v>
      </c>
      <c r="F10" s="150" t="s">
        <v>117</v>
      </c>
      <c r="G10" s="142">
        <f>SUM((ДОУ1!G10+ДОУ2!G10+ДОУ3!G10+ДОУ4!G10))</f>
        <v>400</v>
      </c>
      <c r="H10" s="142">
        <f>SUM((ДОУ1!H10+ДОУ2!H10+ДОУ3!H10+ДОУ4!H10))</f>
        <v>400</v>
      </c>
      <c r="I10" s="237">
        <f>H10/G10</f>
        <v>1</v>
      </c>
      <c r="J10" s="238">
        <f>I10</f>
        <v>1</v>
      </c>
      <c r="K10" s="151"/>
      <c r="L10" s="148" t="s">
        <v>118</v>
      </c>
      <c r="M10" s="227">
        <f>AVERAGE(J10:J11)</f>
        <v>1</v>
      </c>
      <c r="N10" s="229">
        <f>AVERAGE(M10:M27)</f>
        <v>1</v>
      </c>
      <c r="O10" s="230">
        <f>(J10+J13+J16+J19+J22+J26)/6</f>
        <v>1</v>
      </c>
      <c r="P10" s="231">
        <f>(J11+J14+J17+J20+J23+J27)/6</f>
        <v>1</v>
      </c>
    </row>
    <row r="11" spans="1:16" ht="25.5" customHeight="1">
      <c r="A11" s="191" t="s">
        <v>145</v>
      </c>
      <c r="B11" s="193" t="s">
        <v>139</v>
      </c>
      <c r="C11" s="147"/>
      <c r="D11" s="148" t="s">
        <v>23</v>
      </c>
      <c r="E11" s="153" t="s">
        <v>24</v>
      </c>
      <c r="F11" s="150" t="s">
        <v>119</v>
      </c>
      <c r="G11" s="142">
        <f>SUM((ДОУ1!G11+ДОУ2!G11+ДОУ3!G11+ДОУ4!G11))</f>
        <v>112</v>
      </c>
      <c r="H11" s="142">
        <f>SUM((ДОУ1!H11+ДОУ2!H11+ДОУ3!H11+ДОУ4!H11))</f>
        <v>112</v>
      </c>
      <c r="I11" s="237">
        <f>H11/G11</f>
        <v>1</v>
      </c>
      <c r="J11" s="238">
        <f>AVERAGE(I11:I12)</f>
        <v>1</v>
      </c>
      <c r="K11" s="151"/>
      <c r="L11" s="141" t="s">
        <v>120</v>
      </c>
      <c r="M11" s="223"/>
      <c r="N11" s="39"/>
      <c r="P11" s="169"/>
    </row>
    <row r="12" spans="1:16" ht="24.75">
      <c r="A12" s="146" t="s">
        <v>115</v>
      </c>
      <c r="B12" s="194"/>
      <c r="C12" s="147"/>
      <c r="D12" s="148" t="s">
        <v>23</v>
      </c>
      <c r="E12" s="149" t="s">
        <v>121</v>
      </c>
      <c r="F12" s="155" t="s">
        <v>122</v>
      </c>
      <c r="G12" s="142">
        <f>SUM((ДОУ1!G12+ДОУ2!G12+ДОУ3!G12+ДОУ4!G12))</f>
        <v>22221</v>
      </c>
      <c r="H12" s="142">
        <f>SUM((ДОУ1!H12+ДОУ2!H12+ДОУ3!H12+ДОУ4!H12))</f>
        <v>22221</v>
      </c>
      <c r="I12" s="237">
        <f>H12/G12</f>
        <v>1</v>
      </c>
      <c r="J12" s="239"/>
      <c r="K12" s="177"/>
      <c r="L12" s="148" t="s">
        <v>118</v>
      </c>
      <c r="M12" s="223"/>
      <c r="N12" s="39"/>
      <c r="P12" s="169"/>
    </row>
    <row r="13" spans="1:16" ht="27.75" customHeight="1">
      <c r="A13" s="195"/>
      <c r="B13" s="197" t="s">
        <v>123</v>
      </c>
      <c r="C13" s="156" t="s">
        <v>18</v>
      </c>
      <c r="D13" s="157" t="s">
        <v>19</v>
      </c>
      <c r="E13" s="149" t="s">
        <v>37</v>
      </c>
      <c r="F13" s="150" t="s">
        <v>117</v>
      </c>
      <c r="G13" s="142">
        <f>SUM((ДОУ1!G13+ДОУ2!G13+ДОУ3!G13+ДОУ4!G13))</f>
        <v>100</v>
      </c>
      <c r="H13" s="142">
        <f>SUM((ДОУ1!H13+ДОУ2!H13+ДОУ3!H13+ДОУ4!H13))</f>
        <v>100</v>
      </c>
      <c r="I13" s="240">
        <v>1</v>
      </c>
      <c r="J13" s="224">
        <f>I13</f>
        <v>1</v>
      </c>
      <c r="K13" s="157"/>
      <c r="L13" s="157" t="s">
        <v>120</v>
      </c>
      <c r="M13" s="227">
        <f>AVERAGE(J13:J14)</f>
        <v>1</v>
      </c>
      <c r="N13" s="169"/>
      <c r="P13" s="169"/>
    </row>
    <row r="14" spans="1:16" ht="15">
      <c r="A14" s="195"/>
      <c r="B14" s="198" t="s">
        <v>124</v>
      </c>
      <c r="C14" s="156"/>
      <c r="D14" s="157" t="s">
        <v>23</v>
      </c>
      <c r="E14" s="153" t="s">
        <v>24</v>
      </c>
      <c r="F14" s="150" t="s">
        <v>25</v>
      </c>
      <c r="G14" s="142">
        <f>SUM((ДОУ1!G14+ДОУ2!G14+ДОУ3!G14+ДОУ4!G14))</f>
        <v>19</v>
      </c>
      <c r="H14" s="142">
        <f>SUM((ДОУ1!H14+ДОУ2!H14+ДОУ3!H14+ДОУ4!H14))</f>
        <v>19</v>
      </c>
      <c r="I14" s="240">
        <v>1</v>
      </c>
      <c r="J14" s="226">
        <f>SUM(AVERAGE(I14:I15))</f>
        <v>1</v>
      </c>
      <c r="K14" s="157"/>
      <c r="L14" s="157" t="s">
        <v>120</v>
      </c>
      <c r="M14" s="228"/>
      <c r="N14" s="169"/>
      <c r="P14" s="169"/>
    </row>
    <row r="15" spans="1:16" ht="28.5" customHeight="1">
      <c r="A15" s="195"/>
      <c r="B15" s="199"/>
      <c r="C15" s="156"/>
      <c r="D15" s="157" t="s">
        <v>23</v>
      </c>
      <c r="E15" s="149" t="s">
        <v>121</v>
      </c>
      <c r="F15" s="155" t="s">
        <v>122</v>
      </c>
      <c r="G15" s="142">
        <f>SUM((ДОУ1!G15+ДОУ2!G15+ДОУ3!G15+ДОУ4!G15))</f>
        <v>3770</v>
      </c>
      <c r="H15" s="142">
        <f>SUM((ДОУ1!H15+ДОУ2!H15+ДОУ3!H15+ДОУ4!H15))</f>
        <v>3770</v>
      </c>
      <c r="I15" s="241">
        <v>1</v>
      </c>
      <c r="J15" s="242"/>
      <c r="K15" s="180"/>
      <c r="L15" s="159" t="s">
        <v>120</v>
      </c>
      <c r="M15" s="228"/>
      <c r="N15" s="169"/>
      <c r="P15" s="169"/>
    </row>
    <row r="16" spans="1:16" ht="36" customHeight="1">
      <c r="A16" s="195"/>
      <c r="B16" s="192" t="s">
        <v>125</v>
      </c>
      <c r="C16" s="147" t="s">
        <v>18</v>
      </c>
      <c r="D16" s="160" t="s">
        <v>19</v>
      </c>
      <c r="E16" s="149" t="s">
        <v>37</v>
      </c>
      <c r="F16" s="161" t="s">
        <v>117</v>
      </c>
      <c r="G16" s="145">
        <f>SUM((ДОУ1!G16+ДОУ2!G16+ДОУ3!G16+ДОУ4!G16+Солнышко!G16+Колобок!G16+Василёк!G16+Березка!G16+Колосок!G16))/9</f>
        <v>88.88888888888889</v>
      </c>
      <c r="H16" s="145">
        <f>SUM((ДОУ1!H16+ДОУ2!H16+ДОУ3!H16+ДОУ4!H16+Солнышко!H16+Колобок!H16+Василёк!H16+Березка!H16+Колосок!H16))/9</f>
        <v>88.88888888888889</v>
      </c>
      <c r="I16" s="237">
        <f>H16/G16</f>
        <v>1</v>
      </c>
      <c r="J16" s="238">
        <f>I16</f>
        <v>1</v>
      </c>
      <c r="K16" s="157"/>
      <c r="L16" s="160" t="s">
        <v>118</v>
      </c>
      <c r="M16" s="227">
        <f>AVERAGE(J16:J17)</f>
        <v>1</v>
      </c>
      <c r="N16" s="169"/>
      <c r="P16" s="169"/>
    </row>
    <row r="17" spans="1:16" ht="25.5" customHeight="1">
      <c r="A17" s="195"/>
      <c r="B17" s="193" t="s">
        <v>124</v>
      </c>
      <c r="C17" s="147"/>
      <c r="D17" s="160" t="s">
        <v>23</v>
      </c>
      <c r="E17" s="161" t="s">
        <v>24</v>
      </c>
      <c r="F17" s="150" t="s">
        <v>119</v>
      </c>
      <c r="G17" s="142">
        <f>SUM((ДОУ1!G17+ДОУ2!G17+ДОУ3!G17+ДОУ4!G17+Солнышко!G17+Колобок!G17+Василёк!G17+Березка!G17+Колосок!G17))</f>
        <v>104</v>
      </c>
      <c r="H17" s="142">
        <f>SUM((ДОУ1!H17+ДОУ2!H17+ДОУ3!H17+ДОУ4!H17+Солнышко!H17+Колобок!H17+Василёк!H17+Березка!H17+Колосок!H17))</f>
        <v>104</v>
      </c>
      <c r="I17" s="237">
        <f>H17/G17</f>
        <v>1</v>
      </c>
      <c r="J17" s="238">
        <f>AVERAGE(I17:I18)</f>
        <v>1</v>
      </c>
      <c r="K17" s="151"/>
      <c r="L17" s="157" t="s">
        <v>126</v>
      </c>
      <c r="M17" s="228"/>
      <c r="N17" s="169"/>
      <c r="P17" s="169"/>
    </row>
    <row r="18" spans="1:16" ht="33" customHeight="1">
      <c r="A18" s="195"/>
      <c r="B18" s="194"/>
      <c r="C18" s="147"/>
      <c r="D18" s="160" t="s">
        <v>23</v>
      </c>
      <c r="E18" s="149" t="s">
        <v>127</v>
      </c>
      <c r="F18" s="162" t="s">
        <v>122</v>
      </c>
      <c r="G18" s="142">
        <f>SUM((ДОУ1!G18+ДОУ2!G18+ДОУ3!G18+ДОУ4!G18+Солнышко!G18+Колобок!G18+Василёк!G18+Березка!G18+Колосок!G18))</f>
        <v>18653</v>
      </c>
      <c r="H18" s="142">
        <f>SUM((ДОУ1!H18+ДОУ2!H18+ДОУ3!H18+ДОУ4!H18+Солнышко!H18+Колобок!H18+Василёк!H18+Березка!H18+Колосок!H18))</f>
        <v>18653</v>
      </c>
      <c r="I18" s="237">
        <f>H18/G18</f>
        <v>1</v>
      </c>
      <c r="J18" s="225"/>
      <c r="K18" s="180"/>
      <c r="L18" s="160" t="s">
        <v>118</v>
      </c>
      <c r="M18" s="228"/>
      <c r="N18" s="169"/>
      <c r="P18" s="169"/>
    </row>
    <row r="19" spans="1:16" ht="42" customHeight="1">
      <c r="A19" s="195"/>
      <c r="B19" s="200" t="s">
        <v>128</v>
      </c>
      <c r="C19" s="163" t="s">
        <v>129</v>
      </c>
      <c r="D19" s="160" t="s">
        <v>19</v>
      </c>
      <c r="E19" s="149" t="s">
        <v>37</v>
      </c>
      <c r="F19" s="161" t="s">
        <v>117</v>
      </c>
      <c r="G19" s="145">
        <f>SUM((ДОУ1!G19+ДОУ2!G19+ДОУ3!G19+ДОУ4!G19+Солнышко!G19+Колобок!G19+Василёк!G19+Березка!G19+Колосок!G19))/9</f>
        <v>100</v>
      </c>
      <c r="H19" s="145">
        <f>SUM((ДОУ1!H19+ДОУ2!H19+ДОУ3!H19+ДОУ4!H19+Солнышко!H19+Колобок!H19+Василёк!H19+Березка!H19+Колосок!H19))/9</f>
        <v>100</v>
      </c>
      <c r="I19" s="237">
        <f>H19/G19</f>
        <v>1</v>
      </c>
      <c r="J19" s="225">
        <f>I19</f>
        <v>1</v>
      </c>
      <c r="K19" s="157"/>
      <c r="L19" s="160" t="s">
        <v>118</v>
      </c>
      <c r="M19" s="227">
        <f>AVERAGE(J19:J20)</f>
        <v>1</v>
      </c>
      <c r="N19" s="169"/>
      <c r="P19" s="169"/>
    </row>
    <row r="20" spans="1:16" ht="24">
      <c r="A20" s="195"/>
      <c r="B20" s="201" t="s">
        <v>140</v>
      </c>
      <c r="C20" s="163"/>
      <c r="D20" s="160" t="s">
        <v>23</v>
      </c>
      <c r="E20" s="161" t="s">
        <v>24</v>
      </c>
      <c r="F20" s="150" t="s">
        <v>119</v>
      </c>
      <c r="G20" s="142">
        <f>SUM((ДОУ1!G20+ДОУ2!G20+ДОУ3!G20+ДОУ4!G20+Солнышко!G20+Колобок!G20+Василёк!G20+Березка!G20+Колосок!G20))</f>
        <v>320</v>
      </c>
      <c r="H20" s="142">
        <f>SUM((ДОУ1!H20+ДОУ2!H20+ДОУ3!H20+ДОУ4!H20+Солнышко!H20+Колобок!H20+Василёк!H20+Березка!H20+Колосок!H20))</f>
        <v>320</v>
      </c>
      <c r="I20" s="237">
        <f aca="true" t="shared" si="0" ref="I20:I25">H20/G20</f>
        <v>1</v>
      </c>
      <c r="J20" s="238">
        <f>AVERAGE(I20:I21)</f>
        <v>1</v>
      </c>
      <c r="K20" s="157"/>
      <c r="L20" s="157" t="s">
        <v>130</v>
      </c>
      <c r="M20" s="228"/>
      <c r="N20" s="169"/>
      <c r="P20" s="169"/>
    </row>
    <row r="21" spans="1:16" ht="32.25" customHeight="1">
      <c r="A21" s="195"/>
      <c r="B21" s="202"/>
      <c r="C21" s="163"/>
      <c r="D21" s="160" t="s">
        <v>23</v>
      </c>
      <c r="E21" s="149" t="s">
        <v>127</v>
      </c>
      <c r="F21" s="164" t="s">
        <v>122</v>
      </c>
      <c r="G21" s="142">
        <f>SUM((ДОУ1!G21+ДОУ2!G21+ДОУ3!G21+ДОУ4!G21+Солнышко!G21+Колобок!G21+Василёк!G21+Березка!G21+Колосок!G21))</f>
        <v>63489</v>
      </c>
      <c r="H21" s="142">
        <f>SUM((ДОУ1!H21+ДОУ2!H21+ДОУ3!H21+ДОУ4!H21+Солнышко!H21+Колобок!H21+Василёк!H21+Березка!H21+Колосок!H21))</f>
        <v>63489</v>
      </c>
      <c r="I21" s="237">
        <f t="shared" si="0"/>
        <v>1</v>
      </c>
      <c r="J21" s="242"/>
      <c r="K21" s="180"/>
      <c r="L21" s="160" t="s">
        <v>118</v>
      </c>
      <c r="M21" s="228"/>
      <c r="N21" s="169"/>
      <c r="P21" s="169"/>
    </row>
    <row r="22" spans="1:16" ht="33" customHeight="1">
      <c r="A22" s="195"/>
      <c r="B22" s="204" t="s">
        <v>45</v>
      </c>
      <c r="C22" s="163" t="s">
        <v>18</v>
      </c>
      <c r="D22" s="160" t="s">
        <v>19</v>
      </c>
      <c r="E22" s="149" t="s">
        <v>37</v>
      </c>
      <c r="F22" s="161" t="s">
        <v>117</v>
      </c>
      <c r="G22" s="145">
        <f>SUM((ДОУ1!G22+ДОУ2!G22+ДОУ3!G22+ДОУ4!G22+Солнышко!G22+Колобок!G22+Василёк!G22+Березка!G22+Колосок!G22))/9</f>
        <v>100</v>
      </c>
      <c r="H22" s="145">
        <f>SUM((ДОУ1!H22+ДОУ2!H22+ДОУ3!H22+ДОУ4!H22+Солнышко!H22+Колобок!H22+Василёк!H22+Березка!H22+Колосок!H22))/9</f>
        <v>100</v>
      </c>
      <c r="I22" s="237">
        <f t="shared" si="0"/>
        <v>1</v>
      </c>
      <c r="J22" s="225">
        <f>I22</f>
        <v>1</v>
      </c>
      <c r="K22" s="157"/>
      <c r="L22" s="160" t="s">
        <v>118</v>
      </c>
      <c r="M22" s="227">
        <f>AVERAGE(J22:J23)</f>
        <v>1</v>
      </c>
      <c r="N22" s="169"/>
      <c r="P22" s="169"/>
    </row>
    <row r="23" spans="1:16" ht="24.75" customHeight="1">
      <c r="A23" s="195"/>
      <c r="B23" s="210"/>
      <c r="C23" s="163"/>
      <c r="D23" s="160" t="s">
        <v>23</v>
      </c>
      <c r="E23" s="161" t="s">
        <v>24</v>
      </c>
      <c r="F23" s="150" t="s">
        <v>119</v>
      </c>
      <c r="G23" s="142">
        <f>SUM((ДОУ1!G23+ДОУ2!G23+ДОУ3!G23+ДОУ4!G23+Солнышко!G23+Колобок!G23+Василёк!G23+Березка!G23+Колосок!G23))</f>
        <v>555</v>
      </c>
      <c r="H23" s="142">
        <f>SUM((ДОУ1!H23+ДОУ2!H23+ДОУ3!H23+ДОУ4!H23+Солнышко!H23+Колобок!H23+Василёк!H23+Березка!H23+Колосок!H23))</f>
        <v>555</v>
      </c>
      <c r="I23" s="237">
        <f t="shared" si="0"/>
        <v>1</v>
      </c>
      <c r="J23" s="226">
        <f>AVERAGE(I23:I25)</f>
        <v>1</v>
      </c>
      <c r="K23" s="157"/>
      <c r="L23" s="157" t="s">
        <v>131</v>
      </c>
      <c r="M23" s="228"/>
      <c r="N23" s="169"/>
      <c r="P23" s="169"/>
    </row>
    <row r="24" spans="1:16" ht="30" customHeight="1">
      <c r="A24" s="195"/>
      <c r="B24" s="210"/>
      <c r="C24" s="163"/>
      <c r="D24" s="160" t="s">
        <v>23</v>
      </c>
      <c r="E24" s="149" t="s">
        <v>132</v>
      </c>
      <c r="F24" s="164" t="s">
        <v>122</v>
      </c>
      <c r="G24" s="142">
        <f>SUM((ДОУ1!G24+ДОУ2!G24+ДОУ3!G24+ДОУ4!G24+Солнышко!G24+Колобок!G24+Василёк!G24+Березка!G24+Колосок!G24))</f>
        <v>110111</v>
      </c>
      <c r="H24" s="142">
        <f>SUM((ДОУ1!H24+ДОУ2!H24+ДОУ3!H24+ДОУ4!H24+Солнышко!H24+Колобок!H24+Василёк!H24+Березка!H24+Колосок!H24))</f>
        <v>110111</v>
      </c>
      <c r="I24" s="237">
        <f t="shared" si="0"/>
        <v>1</v>
      </c>
      <c r="J24" s="243"/>
      <c r="K24" s="180"/>
      <c r="L24" s="160" t="s">
        <v>118</v>
      </c>
      <c r="M24" s="228"/>
      <c r="N24" s="169"/>
      <c r="P24" s="169"/>
    </row>
    <row r="25" spans="1:16" ht="24">
      <c r="A25" s="195"/>
      <c r="B25" s="205"/>
      <c r="C25" s="163"/>
      <c r="D25" s="160" t="s">
        <v>23</v>
      </c>
      <c r="E25" s="149" t="s">
        <v>133</v>
      </c>
      <c r="F25" s="162" t="s">
        <v>134</v>
      </c>
      <c r="G25" s="142">
        <f>SUM((ДОУ1!G25+ДОУ2!G25+ДОУ3!G25+ДОУ4!G25+Солнышко!G25+Колобок!G25+Василёк!G25+Березка!G25+Колосок!G25))</f>
        <v>1160045</v>
      </c>
      <c r="H25" s="142">
        <f>SUM((ДОУ1!H25+ДОУ2!H25+ДОУ3!H25+ДОУ4!H25+Солнышко!H25+Колобок!H25+Василёк!H25+Березка!H25+Колосок!H25))</f>
        <v>1160045</v>
      </c>
      <c r="I25" s="237">
        <f t="shared" si="0"/>
        <v>1</v>
      </c>
      <c r="J25" s="242"/>
      <c r="K25" s="157"/>
      <c r="L25" s="160" t="s">
        <v>118</v>
      </c>
      <c r="M25" s="228"/>
      <c r="N25" s="169"/>
      <c r="P25" s="169"/>
    </row>
    <row r="26" spans="1:16" ht="42.75" customHeight="1">
      <c r="A26" s="195"/>
      <c r="B26" s="204" t="s">
        <v>135</v>
      </c>
      <c r="C26" s="163" t="s">
        <v>18</v>
      </c>
      <c r="D26" s="160" t="s">
        <v>19</v>
      </c>
      <c r="E26" s="149" t="s">
        <v>37</v>
      </c>
      <c r="F26" s="161" t="s">
        <v>117</v>
      </c>
      <c r="G26" s="142">
        <f>SUM((ДОУ1!G26+ДОУ2!G26+ДОУ3!G26+ДОУ4!G26+Солнышко!G26+Колобок!G26+Василёк!G26+Березка!G26+Колосок!G26))</f>
        <v>100</v>
      </c>
      <c r="H26" s="142">
        <f>SUM((ДОУ1!H26+ДОУ2!H26+ДОУ3!H26+ДОУ4!H26+Солнышко!H26+Колобок!H26+Василёк!H26+Березка!H26+Колосок!H26))</f>
        <v>100</v>
      </c>
      <c r="I26" s="237">
        <v>1</v>
      </c>
      <c r="J26" s="224">
        <f>I26</f>
        <v>1</v>
      </c>
      <c r="K26" s="157"/>
      <c r="L26" s="165" t="s">
        <v>120</v>
      </c>
      <c r="M26" s="227">
        <f>AVERAGE(J26:J27)</f>
        <v>1</v>
      </c>
      <c r="N26" s="169"/>
      <c r="P26" s="169"/>
    </row>
    <row r="27" spans="1:16" ht="24.75" thickBot="1">
      <c r="A27" s="203"/>
      <c r="B27" s="205"/>
      <c r="C27" s="163"/>
      <c r="D27" s="160" t="s">
        <v>23</v>
      </c>
      <c r="E27" s="149" t="s">
        <v>136</v>
      </c>
      <c r="F27" s="162" t="s">
        <v>134</v>
      </c>
      <c r="G27" s="142">
        <f>SUM((ДОУ1!G27+ДОУ2!G27+ДОУ3!G27+ДОУ4!G27+Солнышко!G27+Колобок!G27+Василёк!G27+Березка!G27+Колосок!G27))</f>
        <v>91661</v>
      </c>
      <c r="H27" s="142">
        <f>SUM((ДОУ1!H27+ДОУ2!H27+ДОУ3!H27+ДОУ4!H27+Солнышко!H27+Колобок!H27+Василёк!H27+Березка!H27+Колосок!H27))</f>
        <v>91661</v>
      </c>
      <c r="I27" s="237">
        <v>1</v>
      </c>
      <c r="J27" s="224">
        <f>SUM(AVERAGE(I27))</f>
        <v>1</v>
      </c>
      <c r="K27" s="157"/>
      <c r="L27" s="166" t="s">
        <v>120</v>
      </c>
      <c r="M27" s="228"/>
      <c r="N27" s="170"/>
      <c r="O27" s="171"/>
      <c r="P27" s="170"/>
    </row>
    <row r="29" ht="24.75" customHeight="1"/>
    <row r="33" ht="35.25" customHeight="1"/>
  </sheetData>
  <sheetProtection/>
  <mergeCells count="4">
    <mergeCell ref="L2:P2"/>
    <mergeCell ref="B3:M3"/>
    <mergeCell ref="B4:M4"/>
    <mergeCell ref="A8:L8"/>
  </mergeCells>
  <printOptions/>
  <pageMargins left="0.7" right="0.7" top="0.75" bottom="0.75" header="0.3" footer="0.3"/>
  <pageSetup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B3" sqref="B3:M3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6384" width="9.140625" style="1" customWidth="1"/>
  </cols>
  <sheetData>
    <row r="1" ht="20.25">
      <c r="B1" s="105"/>
    </row>
    <row r="2" spans="12:16" ht="93.75" customHeight="1">
      <c r="L2" s="261" t="s">
        <v>187</v>
      </c>
      <c r="M2" s="262"/>
      <c r="N2" s="262"/>
      <c r="O2" s="262"/>
      <c r="P2" s="262"/>
    </row>
    <row r="3" spans="2:13" ht="18.75"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71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</row>
    <row r="7" spans="1:16" s="25" customFormat="1" ht="15" customHeight="1">
      <c r="A7" s="264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s="25" customFormat="1" ht="15" customHeight="1">
      <c r="A8" s="265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92"/>
      <c r="N8" s="23"/>
      <c r="O8" s="24"/>
      <c r="P8" s="24"/>
    </row>
    <row r="9" spans="1:16" s="25" customFormat="1" ht="15" customHeight="1">
      <c r="A9" s="265"/>
      <c r="B9" s="28" t="s">
        <v>17</v>
      </c>
      <c r="C9" s="29"/>
      <c r="D9" s="27"/>
      <c r="E9" s="27"/>
      <c r="F9" s="27"/>
      <c r="G9" s="27"/>
      <c r="H9" s="27"/>
      <c r="I9" s="27"/>
      <c r="J9" s="27"/>
      <c r="K9" s="27"/>
      <c r="L9" s="27"/>
      <c r="M9" s="92"/>
      <c r="N9" s="23"/>
      <c r="O9" s="24"/>
      <c r="P9" s="24"/>
    </row>
    <row r="10" spans="1:16" s="25" customFormat="1" ht="91.5" customHeight="1">
      <c r="A10" s="18"/>
      <c r="B10" s="30" t="s">
        <v>16</v>
      </c>
      <c r="C10" s="31" t="s">
        <v>18</v>
      </c>
      <c r="D10" s="32" t="s">
        <v>19</v>
      </c>
      <c r="E10" s="33" t="s">
        <v>20</v>
      </c>
      <c r="F10" s="34" t="s">
        <v>21</v>
      </c>
      <c r="G10" s="255">
        <f>('А-Е'!G10+'ДСШ №2'!G10+'н-танайская'!G10+'Курайская СШ'!G10+'Новинская СШ'!G10+'Денисовская СШ'!G10+'Усольская СШ'!G10+'ДСШ №1'!G10+'Орловская СШ'!G10+'Шеломковская СШ'!G10)/10</f>
        <v>100</v>
      </c>
      <c r="H10" s="255">
        <f>('А-Е'!H10+'ДСШ №2'!H10+'н-танайская'!H10+'Курайская СШ'!H10+'Новинская СШ'!H10+'Денисовская СШ'!H10+'Усольская СШ'!H10+'ДСШ №1'!H10+'Орловская СШ'!H10+'Шеломковская СШ'!H10)/10</f>
        <v>100</v>
      </c>
      <c r="I10" s="35">
        <f>H10/G10</f>
        <v>1</v>
      </c>
      <c r="J10" s="36">
        <f>I10</f>
        <v>1</v>
      </c>
      <c r="K10" s="33"/>
      <c r="L10" s="38" t="s">
        <v>22</v>
      </c>
      <c r="M10" s="234">
        <f>AVERAGE(J10:J11)</f>
        <v>1</v>
      </c>
      <c r="N10" s="229">
        <f>AVERAGE(M10:M57)</f>
        <v>1</v>
      </c>
      <c r="O10" s="231">
        <f>(J10+J15+J20+J25+J30+J35+J40+J44+J50+J56)/10</f>
        <v>1</v>
      </c>
      <c r="P10" s="231">
        <f>(J11+J16+J21+J26+J31+J36+J41+J45+J52+J57)/10</f>
        <v>1</v>
      </c>
    </row>
    <row r="11" spans="1:16" ht="33" customHeight="1">
      <c r="A11" s="39"/>
      <c r="B11" s="40"/>
      <c r="C11" s="41"/>
      <c r="D11" s="30" t="s">
        <v>23</v>
      </c>
      <c r="E11" s="37" t="s">
        <v>24</v>
      </c>
      <c r="F11" s="34" t="s">
        <v>25</v>
      </c>
      <c r="G11" s="108">
        <f>SUM('А-Е'!G11+'ДСШ №2'!G11+'н-танайская'!G11+'Курайская СШ'!G11+'Новинская СШ'!G11+'Денисовская СШ'!G11+'Усольская СШ'!G11+'ДСШ №1'!G11+'Орловская СШ'!G11+'Шеломковская СШ'!G11)</f>
        <v>704</v>
      </c>
      <c r="H11" s="108">
        <f>SUM('А-Е'!H11+'ДСШ №2'!H11+'н-танайская'!H11+'Курайская СШ'!H11+'Новинская СШ'!H11+'Денисовская СШ'!H11+'Усольская СШ'!H11+'ДСШ №1'!H11+'Орловская СШ'!H11+'Шеломковская СШ'!H11)</f>
        <v>704</v>
      </c>
      <c r="I11" s="35">
        <f>H11/G11</f>
        <v>1</v>
      </c>
      <c r="J11" s="36">
        <f>AVERAGE(I11:I12)</f>
        <v>1</v>
      </c>
      <c r="K11" s="33"/>
      <c r="L11" s="38" t="s">
        <v>22</v>
      </c>
      <c r="M11" s="65"/>
      <c r="N11" s="93"/>
      <c r="O11" s="94"/>
      <c r="P11" s="42"/>
    </row>
    <row r="12" spans="1:16" ht="49.5" customHeight="1">
      <c r="A12" s="39"/>
      <c r="B12" s="43"/>
      <c r="C12" s="44"/>
      <c r="D12" s="43"/>
      <c r="E12" s="33" t="s">
        <v>26</v>
      </c>
      <c r="F12" s="34" t="s">
        <v>25</v>
      </c>
      <c r="G12" s="108">
        <f>SUM('А-Е'!G12+'ДСШ №2'!G12+'н-танайская'!G12+'Курайская СШ'!G12+'Новинская СШ'!G12+'Денисовская СШ'!G12+'Усольская СШ'!G12+'ДСШ №1'!G12+'Орловская СШ'!G12+'Шеломковская СШ'!G12)</f>
        <v>160</v>
      </c>
      <c r="H12" s="108">
        <f>SUM('А-Е'!H12+'ДСШ №2'!H12+'н-танайская'!H12+'Курайская СШ'!H12+'Новинская СШ'!H12+'Денисовская СШ'!H12+'Усольская СШ'!H12+'ДСШ №1'!H12+'Орловская СШ'!H12+'Шеломковская СШ'!H12)</f>
        <v>160</v>
      </c>
      <c r="I12" s="35">
        <f>H12/G12</f>
        <v>1</v>
      </c>
      <c r="J12" s="45"/>
      <c r="K12" s="33"/>
      <c r="L12" s="38" t="s">
        <v>22</v>
      </c>
      <c r="M12" s="45"/>
      <c r="N12" s="95"/>
      <c r="P12" s="42"/>
    </row>
    <row r="13" spans="1:16" ht="15.75" customHeight="1">
      <c r="A13" s="39"/>
      <c r="B13" s="46" t="s">
        <v>16</v>
      </c>
      <c r="C13" s="44"/>
      <c r="D13" s="43"/>
      <c r="E13" s="37"/>
      <c r="F13" s="34"/>
      <c r="G13" s="47"/>
      <c r="H13" s="47"/>
      <c r="I13" s="48"/>
      <c r="J13" s="48"/>
      <c r="K13" s="48"/>
      <c r="L13" s="48"/>
      <c r="M13" s="52"/>
      <c r="N13" s="95"/>
      <c r="P13" s="42"/>
    </row>
    <row r="14" spans="1:16" ht="16.5" customHeight="1">
      <c r="A14" s="39"/>
      <c r="B14" s="266" t="s">
        <v>27</v>
      </c>
      <c r="C14" s="267"/>
      <c r="D14" s="268"/>
      <c r="E14" s="268"/>
      <c r="F14" s="268"/>
      <c r="G14" s="268"/>
      <c r="H14" s="268"/>
      <c r="I14" s="268"/>
      <c r="J14" s="268"/>
      <c r="K14" s="268"/>
      <c r="L14" s="269"/>
      <c r="M14" s="49"/>
      <c r="N14" s="95"/>
      <c r="P14" s="42"/>
    </row>
    <row r="15" spans="1:16" ht="98.25" customHeight="1">
      <c r="A15" s="39"/>
      <c r="B15" s="30" t="s">
        <v>16</v>
      </c>
      <c r="C15" s="31" t="s">
        <v>18</v>
      </c>
      <c r="D15" s="32" t="s">
        <v>19</v>
      </c>
      <c r="E15" s="33" t="s">
        <v>20</v>
      </c>
      <c r="F15" s="34" t="s">
        <v>21</v>
      </c>
      <c r="G15" s="255">
        <f>('А-Е'!G15+'ДСШ №2'!G15+'н-танайская'!G15+'Курайская СШ'!G15+'Новинская СШ'!G15+'Денисовская СШ'!G15+'Усольская СШ'!G15+'ДСШ №1'!G15+'Орловская СШ'!G15+'Шеломковская СШ'!G15)/10</f>
        <v>100</v>
      </c>
      <c r="H15" s="255">
        <f>('А-Е'!H15+'ДСШ №2'!H15+'н-танайская'!H15+'Курайская СШ'!H15+'Новинская СШ'!H15+'Денисовская СШ'!H15+'Усольская СШ'!H15+'ДСШ №1'!H15+'Орловская СШ'!H15+'Шеломковская СШ'!H15)/10</f>
        <v>100</v>
      </c>
      <c r="I15" s="35">
        <f>H15/G15</f>
        <v>1</v>
      </c>
      <c r="J15" s="36">
        <f>I15</f>
        <v>1</v>
      </c>
      <c r="K15" s="37"/>
      <c r="L15" s="38" t="s">
        <v>22</v>
      </c>
      <c r="M15" s="36">
        <f>AVERAGE(J15:J16)</f>
        <v>1</v>
      </c>
      <c r="N15" s="95"/>
      <c r="P15" s="42"/>
    </row>
    <row r="16" spans="1:16" ht="24.75" customHeight="1">
      <c r="A16" s="39"/>
      <c r="B16" s="40"/>
      <c r="C16" s="41"/>
      <c r="D16" s="30" t="s">
        <v>23</v>
      </c>
      <c r="E16" s="37" t="s">
        <v>24</v>
      </c>
      <c r="F16" s="34" t="s">
        <v>25</v>
      </c>
      <c r="G16" s="108">
        <f>SUM('А-Е'!G16+'ДСШ №2'!G16+'н-танайская'!G16+'Курайская СШ'!G16+'Новинская СШ'!G16+'Денисовская СШ'!G16+'Усольская СШ'!G16+'ДСШ №1'!G16+'Орловская СШ'!G16+'Шеломковская СШ'!G16)</f>
        <v>45</v>
      </c>
      <c r="H16" s="108">
        <f>SUM('А-Е'!H16+'ДСШ №2'!H16+'н-танайская'!H16+'Курайская СШ'!H16+'Новинская СШ'!H16+'Денисовская СШ'!H16+'Усольская СШ'!H16+'ДСШ №1'!H16+'Орловская СШ'!H16+'Шеломковская СШ'!H16)</f>
        <v>45</v>
      </c>
      <c r="I16" s="35">
        <f>H16/G16</f>
        <v>1</v>
      </c>
      <c r="J16" s="36">
        <v>1</v>
      </c>
      <c r="K16" s="37"/>
      <c r="L16" s="38" t="s">
        <v>22</v>
      </c>
      <c r="M16" s="65"/>
      <c r="N16" s="95"/>
      <c r="P16" s="42"/>
    </row>
    <row r="17" spans="1:16" ht="52.5" customHeight="1">
      <c r="A17" s="39"/>
      <c r="B17" s="43"/>
      <c r="C17" s="51"/>
      <c r="D17" s="52"/>
      <c r="E17" s="33" t="s">
        <v>26</v>
      </c>
      <c r="F17" s="34" t="s">
        <v>25</v>
      </c>
      <c r="G17" s="108">
        <f>SUM('А-Е'!G17+'ДСШ №2'!G17+'н-танайская'!G17+'Курайская СШ'!G17+'Новинская СШ'!G17+'Денисовская СШ'!G17+'Усольская СШ'!G17+'ДСШ №1'!G17+'Орловская СШ'!G17+'Шеломковская СШ'!G17)</f>
        <v>20</v>
      </c>
      <c r="H17" s="108">
        <f>SUM('А-Е'!H17+'ДСШ №2'!H17+'н-танайская'!H17+'Курайская СШ'!H17+'Новинская СШ'!H17+'Денисовская СШ'!H17+'Усольская СШ'!H17+'ДСШ №1'!H17+'Орловская СШ'!H17+'Шеломковская СШ'!H17)</f>
        <v>20</v>
      </c>
      <c r="I17" s="35">
        <f>H17/G17</f>
        <v>1</v>
      </c>
      <c r="J17" s="45"/>
      <c r="K17" s="37"/>
      <c r="L17" s="38" t="s">
        <v>22</v>
      </c>
      <c r="M17" s="45"/>
      <c r="N17" s="95"/>
      <c r="P17" s="42"/>
    </row>
    <row r="18" spans="1:16" ht="16.5" customHeight="1">
      <c r="A18" s="39"/>
      <c r="B18" s="270" t="s">
        <v>28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  <c r="N18" s="95"/>
      <c r="P18" s="42"/>
    </row>
    <row r="19" spans="1:16" ht="19.5" customHeight="1">
      <c r="A19" s="39"/>
      <c r="B19" s="266" t="s">
        <v>17</v>
      </c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9"/>
      <c r="N19" s="95"/>
      <c r="P19" s="42"/>
    </row>
    <row r="20" spans="1:16" ht="89.25" customHeight="1">
      <c r="A20" s="39"/>
      <c r="B20" s="55" t="s">
        <v>28</v>
      </c>
      <c r="C20" s="56" t="s">
        <v>18</v>
      </c>
      <c r="D20" s="33" t="s">
        <v>19</v>
      </c>
      <c r="E20" s="33" t="s">
        <v>29</v>
      </c>
      <c r="F20" s="34" t="s">
        <v>21</v>
      </c>
      <c r="G20" s="255">
        <f>('А-Е'!G20+'ДСШ №2'!G20+'н-танайская'!G20+'Курайская СШ'!G20+'Новинская СШ'!G20+'Денисовская СШ'!G20+'Усольская СШ'!G20+'ДСШ №1'!G20+'Орловская СШ'!G20+'Шеломковская СШ'!G20)/10</f>
        <v>100</v>
      </c>
      <c r="H20" s="255">
        <f>('А-Е'!H20+'ДСШ №2'!H20+'н-танайская'!H20+'Курайская СШ'!H20+'Новинская СШ'!H20+'Денисовская СШ'!H20+'Усольская СШ'!H20+'ДСШ №1'!H20+'Орловская СШ'!H20+'Шеломковская СШ'!H20)/10</f>
        <v>100</v>
      </c>
      <c r="I20" s="35">
        <f>H20/G20</f>
        <v>1</v>
      </c>
      <c r="J20" s="36">
        <f>I20</f>
        <v>1</v>
      </c>
      <c r="K20" s="37"/>
      <c r="L20" s="38" t="s">
        <v>22</v>
      </c>
      <c r="M20" s="36">
        <f>AVERAGE(J20:J21)</f>
        <v>1</v>
      </c>
      <c r="N20" s="95"/>
      <c r="P20" s="42"/>
    </row>
    <row r="21" spans="1:16" ht="30" customHeight="1">
      <c r="A21" s="39"/>
      <c r="B21" s="57"/>
      <c r="C21" s="41"/>
      <c r="D21" s="32" t="s">
        <v>23</v>
      </c>
      <c r="E21" s="37" t="s">
        <v>24</v>
      </c>
      <c r="F21" s="34" t="s">
        <v>25</v>
      </c>
      <c r="G21" s="108">
        <f>SUM('А-Е'!G21+'ДСШ №2'!G21+'н-танайская'!G21+'Курайская СШ'!G21+'Новинская СШ'!G21+'Денисовская СШ'!G21+'Усольская СШ'!G21+'ДСШ №1'!G21+'Орловская СШ'!G21+'Шеломковская СШ'!G21)</f>
        <v>421</v>
      </c>
      <c r="H21" s="108">
        <f>SUM('А-Е'!H21+'ДСШ №2'!H21+'н-танайская'!H21+'Курайская СШ'!H21+'Новинская СШ'!H21+'Денисовская СШ'!H21+'Усольская СШ'!H21+'ДСШ №1'!H21+'Орловская СШ'!H21+'Шеломковская СШ'!H21)</f>
        <v>421</v>
      </c>
      <c r="I21" s="35">
        <f>H21/G21</f>
        <v>1</v>
      </c>
      <c r="J21" s="36">
        <f>AVERAGE(I21:I22)</f>
        <v>1</v>
      </c>
      <c r="K21" s="37"/>
      <c r="L21" s="38" t="s">
        <v>22</v>
      </c>
      <c r="M21" s="65"/>
      <c r="N21" s="95"/>
      <c r="P21" s="42"/>
    </row>
    <row r="22" spans="1:16" ht="51.75" customHeight="1">
      <c r="A22" s="39"/>
      <c r="B22" s="54"/>
      <c r="C22" s="58"/>
      <c r="D22" s="43"/>
      <c r="E22" s="33" t="s">
        <v>30</v>
      </c>
      <c r="F22" s="34" t="s">
        <v>25</v>
      </c>
      <c r="G22" s="108">
        <f>SUM('А-Е'!G22+'ДСШ №2'!G22+'н-танайская'!G22+'Курайская СШ'!G22+'Новинская СШ'!G22+'Денисовская СШ'!G22+'Усольская СШ'!G22+'ДСШ №1'!G22+'Орловская СШ'!G22+'Шеломковская СШ'!G22)</f>
        <v>88</v>
      </c>
      <c r="H22" s="108">
        <f>SUM('А-Е'!H22+'ДСШ №2'!H22+'н-танайская'!H22+'Курайская СШ'!H22+'Новинская СШ'!H22+'Денисовская СШ'!H22+'Усольская СШ'!H22+'ДСШ №1'!H22+'Орловская СШ'!H22+'Шеломковская СШ'!H22)</f>
        <v>88</v>
      </c>
      <c r="I22" s="35">
        <f>H22/G22</f>
        <v>1</v>
      </c>
      <c r="J22" s="45"/>
      <c r="K22" s="37"/>
      <c r="L22" s="38" t="s">
        <v>22</v>
      </c>
      <c r="M22" s="45"/>
      <c r="N22" s="95"/>
      <c r="P22" s="42"/>
    </row>
    <row r="23" spans="1:16" ht="18" customHeight="1">
      <c r="A23" s="39"/>
      <c r="B23" s="274" t="s">
        <v>28</v>
      </c>
      <c r="C23" s="275"/>
      <c r="D23" s="275"/>
      <c r="E23" s="268"/>
      <c r="F23" s="268"/>
      <c r="G23" s="268"/>
      <c r="H23" s="268"/>
      <c r="I23" s="268"/>
      <c r="J23" s="268"/>
      <c r="K23" s="268"/>
      <c r="L23" s="268"/>
      <c r="M23" s="269"/>
      <c r="N23" s="95"/>
      <c r="P23" s="42"/>
    </row>
    <row r="24" spans="1:16" ht="18" customHeight="1">
      <c r="A24" s="39"/>
      <c r="B24" s="266" t="s">
        <v>27</v>
      </c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9"/>
      <c r="N24" s="95"/>
      <c r="P24" s="42"/>
    </row>
    <row r="25" spans="1:16" ht="96.75" customHeight="1">
      <c r="A25" s="39"/>
      <c r="B25" s="30" t="s">
        <v>28</v>
      </c>
      <c r="C25" s="31" t="s">
        <v>18</v>
      </c>
      <c r="D25" s="32" t="s">
        <v>19</v>
      </c>
      <c r="E25" s="33" t="s">
        <v>56</v>
      </c>
      <c r="F25" s="34" t="s">
        <v>21</v>
      </c>
      <c r="G25" s="255">
        <f>('А-Е'!G25+'ДСШ №2'!G25+'н-танайская'!G25+'Курайская СШ'!G25+'Новинская СШ'!G25+'Денисовская СШ'!G25+'Усольская СШ'!G25+'ДСШ №1'!G25+'Орловская СШ'!G25+'Шеломковская СШ'!G25)/10</f>
        <v>100</v>
      </c>
      <c r="H25" s="255">
        <f>('А-Е'!H25+'ДСШ №2'!H25+'н-танайская'!H25+'Курайская СШ'!H25+'Новинская СШ'!H25+'Денисовская СШ'!H25+'Усольская СШ'!H25+'ДСШ №1'!H25+'Орловская СШ'!H25+'Шеломковская СШ'!H25)/10</f>
        <v>100</v>
      </c>
      <c r="I25" s="35">
        <f>H25/G25</f>
        <v>1</v>
      </c>
      <c r="J25" s="36">
        <f>I25</f>
        <v>1</v>
      </c>
      <c r="K25" s="37"/>
      <c r="L25" s="38" t="s">
        <v>22</v>
      </c>
      <c r="M25" s="36">
        <f>AVERAGE(J25:J26)</f>
        <v>1</v>
      </c>
      <c r="N25" s="95"/>
      <c r="P25" s="42"/>
    </row>
    <row r="26" spans="1:16" ht="33" customHeight="1">
      <c r="A26" s="39"/>
      <c r="B26" s="40"/>
      <c r="C26" s="41"/>
      <c r="D26" s="30" t="s">
        <v>23</v>
      </c>
      <c r="E26" s="37" t="s">
        <v>24</v>
      </c>
      <c r="F26" s="34" t="s">
        <v>25</v>
      </c>
      <c r="G26" s="108">
        <f>SUM('А-Е'!G26+'ДСШ №2'!G26+'н-танайская'!G26+'Курайская СШ'!G26+'Новинская СШ'!G26+'Денисовская СШ'!G26+'Усольская СШ'!G26+'ДСШ №1'!G26+'Орловская СШ'!G26+'Шеломковская СШ'!G26)</f>
        <v>400</v>
      </c>
      <c r="H26" s="108">
        <f>SUM('А-Е'!H26+'ДСШ №2'!H26+'н-танайская'!H26+'Курайская СШ'!H26+'Новинская СШ'!H26+'Денисовская СШ'!H26+'Усольская СШ'!H26+'ДСШ №1'!H26+'Орловская СШ'!H26+'Шеломковская СШ'!H26)</f>
        <v>400</v>
      </c>
      <c r="I26" s="35">
        <v>1</v>
      </c>
      <c r="J26" s="36">
        <f>AVERAGE(I26:I27)</f>
        <v>1</v>
      </c>
      <c r="K26" s="37"/>
      <c r="L26" s="38" t="s">
        <v>22</v>
      </c>
      <c r="M26" s="65"/>
      <c r="N26" s="95"/>
      <c r="P26" s="42"/>
    </row>
    <row r="27" spans="1:16" ht="56.25" customHeight="1">
      <c r="A27" s="39"/>
      <c r="B27" s="43"/>
      <c r="C27" s="44"/>
      <c r="D27" s="52"/>
      <c r="E27" s="33" t="s">
        <v>30</v>
      </c>
      <c r="F27" s="34" t="s">
        <v>25</v>
      </c>
      <c r="G27" s="108">
        <f>SUM('А-Е'!G27+'ДСШ №2'!G27+'н-танайская'!G27+'Курайская СШ'!G27+'Новинская СШ'!G27+'Денисовская СШ'!G27+'Усольская СШ'!G27+'ДСШ №1'!G27+'Орловская СШ'!G27+'Шеломковская СШ'!G27)</f>
        <v>96</v>
      </c>
      <c r="H27" s="108">
        <f>SUM('А-Е'!H27+'ДСШ №2'!H27+'н-танайская'!H27+'Курайская СШ'!H27+'Новинская СШ'!H27+'Денисовская СШ'!H27+'Усольская СШ'!H27+'ДСШ №1'!H27+'Орловская СШ'!H27+'Шеломковская СШ'!H27)</f>
        <v>96</v>
      </c>
      <c r="I27" s="35">
        <v>1</v>
      </c>
      <c r="J27" s="45"/>
      <c r="K27" s="37"/>
      <c r="L27" s="38" t="s">
        <v>22</v>
      </c>
      <c r="M27" s="45"/>
      <c r="N27" s="95"/>
      <c r="P27" s="42"/>
    </row>
    <row r="28" spans="1:16" ht="20.25" customHeight="1">
      <c r="A28" s="39"/>
      <c r="B28" s="274" t="s">
        <v>31</v>
      </c>
      <c r="C28" s="275"/>
      <c r="D28" s="275"/>
      <c r="E28" s="268"/>
      <c r="F28" s="268"/>
      <c r="G28" s="268"/>
      <c r="H28" s="268"/>
      <c r="I28" s="268"/>
      <c r="J28" s="268"/>
      <c r="K28" s="268"/>
      <c r="L28" s="268"/>
      <c r="M28" s="269"/>
      <c r="N28" s="95"/>
      <c r="P28" s="42"/>
    </row>
    <row r="29" spans="1:16" ht="20.25" customHeight="1">
      <c r="A29" s="39"/>
      <c r="B29" s="266" t="s">
        <v>17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9"/>
      <c r="N29" s="95"/>
      <c r="P29" s="42"/>
    </row>
    <row r="30" spans="1:16" ht="83.25" customHeight="1">
      <c r="A30" s="39"/>
      <c r="B30" s="30" t="s">
        <v>32</v>
      </c>
      <c r="C30" s="56" t="s">
        <v>18</v>
      </c>
      <c r="D30" s="37" t="s">
        <v>19</v>
      </c>
      <c r="E30" s="33" t="s">
        <v>33</v>
      </c>
      <c r="F30" s="34" t="s">
        <v>21</v>
      </c>
      <c r="G30" s="255">
        <f>('А-Е'!G30+'ДСШ №2'!G30+'н-танайская'!G30+'Курайская СШ'!G30+'Новинская СШ'!G30+'Денисовская СШ'!G30+'Усольская СШ'!G30+'ДСШ №1'!G30+'Орловская СШ'!G30+'Шеломковская СШ'!G30)/9</f>
        <v>100</v>
      </c>
      <c r="H30" s="255">
        <f>('А-Е'!H30+'ДСШ №2'!H30+'н-танайская'!H30+'Курайская СШ'!H30+'Новинская СШ'!H30+'Денисовская СШ'!H30+'Усольская СШ'!H30+'ДСШ №1'!H30+'Орловская СШ'!H30+'Шеломковская СШ'!H30)/9</f>
        <v>100</v>
      </c>
      <c r="I30" s="35">
        <v>1</v>
      </c>
      <c r="J30" s="36">
        <f>I30</f>
        <v>1</v>
      </c>
      <c r="K30" s="37"/>
      <c r="L30" s="38" t="s">
        <v>22</v>
      </c>
      <c r="M30" s="36">
        <f>AVERAGE(J30:J31)</f>
        <v>1</v>
      </c>
      <c r="N30" s="95"/>
      <c r="P30" s="42"/>
    </row>
    <row r="31" spans="1:16" ht="33" customHeight="1">
      <c r="A31" s="39"/>
      <c r="B31" s="30"/>
      <c r="C31" s="56"/>
      <c r="D31" s="30" t="s">
        <v>23</v>
      </c>
      <c r="E31" s="37" t="s">
        <v>24</v>
      </c>
      <c r="F31" s="34" t="s">
        <v>25</v>
      </c>
      <c r="G31" s="108">
        <f>SUM('А-Е'!G31+'ДСШ №2'!G31+'н-танайская'!G31+'Курайская СШ'!G31+'Новинская СШ'!G31+'Денисовская СШ'!G31+'Усольская СШ'!G31+'ДСШ №1'!G31+'Орловская СШ'!G31+'Шеломковская СШ'!G31)</f>
        <v>76</v>
      </c>
      <c r="H31" s="108">
        <f>SUM('А-Е'!H31+'ДСШ №2'!H31+'н-танайская'!H31+'Курайская СШ'!H31+'Новинская СШ'!H31+'Денисовская СШ'!H31+'Усольская СШ'!H31+'ДСШ №1'!H31+'Орловская СШ'!H31+'Шеломковская СШ'!H31)</f>
        <v>76</v>
      </c>
      <c r="I31" s="35">
        <f>H31/G31</f>
        <v>1</v>
      </c>
      <c r="J31" s="36">
        <f>AVERAGE(I31:I32)</f>
        <v>1</v>
      </c>
      <c r="K31" s="37"/>
      <c r="L31" s="38" t="s">
        <v>22</v>
      </c>
      <c r="M31" s="65"/>
      <c r="N31" s="95"/>
      <c r="P31" s="42"/>
    </row>
    <row r="32" spans="1:16" ht="62.25" customHeight="1">
      <c r="A32" s="39"/>
      <c r="B32" s="43"/>
      <c r="C32" s="51"/>
      <c r="D32" s="52"/>
      <c r="E32" s="33" t="s">
        <v>34</v>
      </c>
      <c r="F32" s="34" t="s">
        <v>25</v>
      </c>
      <c r="G32" s="108">
        <f>SUM('А-Е'!G32+'ДСШ №2'!G32+'н-танайская'!G32+'Курайская СШ'!G32+'Новинская СШ'!G32+'Денисовская СШ'!G32+'Усольская СШ'!G32+'ДСШ №1'!G32+'Орловская СШ'!G32+'Шеломковская СШ'!G32)</f>
        <v>34</v>
      </c>
      <c r="H32" s="108">
        <f>SUM('А-Е'!H32+'ДСШ №2'!H32+'н-танайская'!H32+'Курайская СШ'!H32+'Новинская СШ'!H32+'Денисовская СШ'!H32+'Усольская СШ'!H32+'ДСШ №1'!H32+'Орловская СШ'!H32+'Шеломковская СШ'!H32)</f>
        <v>34</v>
      </c>
      <c r="I32" s="35">
        <v>1</v>
      </c>
      <c r="J32" s="45"/>
      <c r="K32" s="37"/>
      <c r="L32" s="38" t="s">
        <v>22</v>
      </c>
      <c r="M32" s="45"/>
      <c r="N32" s="95"/>
      <c r="P32" s="42"/>
    </row>
    <row r="33" spans="1:16" ht="15.75" customHeight="1">
      <c r="A33" s="39"/>
      <c r="B33" s="274" t="s">
        <v>35</v>
      </c>
      <c r="C33" s="275"/>
      <c r="D33" s="275"/>
      <c r="E33" s="268"/>
      <c r="F33" s="268"/>
      <c r="G33" s="268"/>
      <c r="H33" s="268"/>
      <c r="I33" s="268"/>
      <c r="J33" s="268"/>
      <c r="K33" s="268"/>
      <c r="L33" s="268"/>
      <c r="M33" s="269"/>
      <c r="N33" s="95"/>
      <c r="P33" s="42"/>
    </row>
    <row r="34" spans="1:16" ht="15.75" customHeight="1">
      <c r="A34" s="39"/>
      <c r="B34" s="273" t="s">
        <v>36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9"/>
      <c r="N34" s="95"/>
      <c r="P34" s="42"/>
    </row>
    <row r="35" spans="1:16" ht="49.5" customHeight="1">
      <c r="A35" s="39"/>
      <c r="B35" s="53" t="s">
        <v>35</v>
      </c>
      <c r="C35" s="56" t="s">
        <v>18</v>
      </c>
      <c r="D35" s="37" t="s">
        <v>19</v>
      </c>
      <c r="E35" s="59" t="s">
        <v>37</v>
      </c>
      <c r="F35" s="34" t="s">
        <v>21</v>
      </c>
      <c r="G35" s="255">
        <f>('А-Е'!G35+'ДСШ №2'!G35+'н-танайская'!G35+'Курайская СШ'!G35+'Новинская СШ'!G35+'Денисовская СШ'!G35+'Усольская СШ'!G35+'ДСШ №1'!G35+'Орловская СШ'!G35+'Шеломковская СШ'!G35)/8</f>
        <v>100</v>
      </c>
      <c r="H35" s="255">
        <f>('А-Е'!H35+'ДСШ №2'!H35+'н-танайская'!H35+'Курайская СШ'!H35+'Новинская СШ'!H35+'Денисовская СШ'!H35+'Усольская СШ'!H35+'ДСШ №1'!H35+'Орловская СШ'!H35+'Шеломковская СШ'!H35)/8</f>
        <v>100</v>
      </c>
      <c r="I35" s="35">
        <f>H35/G35</f>
        <v>1</v>
      </c>
      <c r="J35" s="60">
        <f>I35</f>
        <v>1</v>
      </c>
      <c r="K35" s="37"/>
      <c r="L35" s="37" t="s">
        <v>38</v>
      </c>
      <c r="M35" s="36">
        <f>AVERAGE(J35:J36)</f>
        <v>1</v>
      </c>
      <c r="N35" s="95"/>
      <c r="P35" s="42"/>
    </row>
    <row r="36" spans="1:16" ht="27" customHeight="1">
      <c r="A36" s="39"/>
      <c r="B36" s="61"/>
      <c r="C36" s="62"/>
      <c r="D36" s="32" t="s">
        <v>23</v>
      </c>
      <c r="E36" s="37" t="s">
        <v>39</v>
      </c>
      <c r="F36" s="63" t="s">
        <v>25</v>
      </c>
      <c r="G36" s="108">
        <f>SUM('А-Е'!G36+'ДСШ №2'!G36+'н-танайская'!G36+'Курайская СШ'!G36+'Новинская СШ'!G36+'Денисовская СШ'!G36+'Усольская СШ'!G36+'ДСШ №1'!G36+'Орловская СШ'!G36+'Шеломковская СШ'!G36)</f>
        <v>424</v>
      </c>
      <c r="H36" s="108">
        <f>SUM('А-Е'!H36+'ДСШ №2'!H36+'н-танайская'!H36+'Курайская СШ'!H36+'Новинская СШ'!H36+'Денисовская СШ'!H36+'Усольская СШ'!H36+'ДСШ №1'!H36+'Орловская СШ'!H36+'Шеломковская СШ'!H36)</f>
        <v>424</v>
      </c>
      <c r="I36" s="35">
        <f>H36/G36</f>
        <v>1</v>
      </c>
      <c r="J36" s="65">
        <f>AVERAGE(I36:I38)</f>
        <v>1</v>
      </c>
      <c r="K36" s="37"/>
      <c r="L36" s="38" t="s">
        <v>22</v>
      </c>
      <c r="M36" s="65"/>
      <c r="N36" s="95"/>
      <c r="P36" s="42"/>
    </row>
    <row r="37" spans="1:16" ht="42" customHeight="1">
      <c r="A37" s="39"/>
      <c r="B37" s="61"/>
      <c r="C37" s="62"/>
      <c r="D37" s="66"/>
      <c r="E37" s="33" t="s">
        <v>40</v>
      </c>
      <c r="F37" s="38" t="s">
        <v>41</v>
      </c>
      <c r="G37" s="108">
        <f>SUM('А-Е'!G37+'ДСШ №2'!G37+'н-танайская'!G37+'Курайская СШ'!G37+'Новинская СШ'!G37+'Денисовская СШ'!G37+'Усольская СШ'!G37+'ДСШ №1'!G37+'Орловская СШ'!G37+'Шеломковская СШ'!G37)</f>
        <v>8221</v>
      </c>
      <c r="H37" s="108">
        <f>SUM('А-Е'!H37+'ДСШ №2'!H37+'н-танайская'!H37+'Курайская СШ'!H37+'Новинская СШ'!H37+'Денисовская СШ'!H37+'Усольская СШ'!H37+'ДСШ №1'!H37+'Орловская СШ'!H37+'Шеломковская СШ'!H37)</f>
        <v>8221</v>
      </c>
      <c r="I37" s="35">
        <f>H37/G37</f>
        <v>1</v>
      </c>
      <c r="J37" s="65"/>
      <c r="K37" s="37"/>
      <c r="L37" s="37" t="s">
        <v>38</v>
      </c>
      <c r="M37" s="65"/>
      <c r="N37" s="95"/>
      <c r="P37" s="42"/>
    </row>
    <row r="38" spans="1:16" ht="37.5" customHeight="1">
      <c r="A38" s="39"/>
      <c r="B38" s="67"/>
      <c r="C38" s="44"/>
      <c r="D38" s="68"/>
      <c r="E38" s="37" t="s">
        <v>42</v>
      </c>
      <c r="F38" s="38" t="s">
        <v>43</v>
      </c>
      <c r="G38" s="108">
        <f>SUM('А-Е'!G38+'ДСШ №2'!G38+'н-танайская'!G38+'Курайская СШ'!G38+'Новинская СШ'!G38+'Денисовская СШ'!G38+'Усольская СШ'!G38+'ДСШ №1'!G38+'Орловская СШ'!G38+'Шеломковская СШ'!G38)</f>
        <v>49266</v>
      </c>
      <c r="H38" s="108">
        <f>SUM('А-Е'!H38+'ДСШ №2'!H38+'н-танайская'!H38+'Курайская СШ'!H38+'Новинская СШ'!H38+'Денисовская СШ'!H38+'Усольская СШ'!H38+'ДСШ №1'!H38+'Орловская СШ'!H38+'Шеломковская СШ'!H38)</f>
        <v>49266</v>
      </c>
      <c r="I38" s="35">
        <f>H38/G38</f>
        <v>1</v>
      </c>
      <c r="J38" s="45"/>
      <c r="K38" s="37"/>
      <c r="L38" s="37" t="s">
        <v>38</v>
      </c>
      <c r="M38" s="45"/>
      <c r="N38" s="95"/>
      <c r="P38" s="42"/>
    </row>
    <row r="39" spans="1:16" ht="18.75" customHeight="1">
      <c r="A39" s="39"/>
      <c r="B39" s="69" t="s">
        <v>44</v>
      </c>
      <c r="C39" s="70"/>
      <c r="D39" s="68"/>
      <c r="E39" s="68"/>
      <c r="F39" s="70"/>
      <c r="G39" s="68"/>
      <c r="H39" s="68"/>
      <c r="I39" s="71"/>
      <c r="J39" s="72"/>
      <c r="K39" s="68"/>
      <c r="L39" s="68"/>
      <c r="M39" s="99"/>
      <c r="N39" s="95"/>
      <c r="P39" s="42"/>
    </row>
    <row r="40" spans="1:16" ht="51" customHeight="1">
      <c r="A40" s="39"/>
      <c r="B40" s="73" t="s">
        <v>44</v>
      </c>
      <c r="C40" s="56" t="s">
        <v>18</v>
      </c>
      <c r="D40" s="37" t="s">
        <v>19</v>
      </c>
      <c r="E40" s="59" t="s">
        <v>37</v>
      </c>
      <c r="F40" s="34" t="s">
        <v>21</v>
      </c>
      <c r="G40" s="255">
        <f>('А-Е'!G40+'ДСШ №2'!G40+'н-танайская'!G40+'Курайская СШ'!G40+'Новинская СШ'!G40+'Денисовская СШ'!G40+'Усольская СШ'!G40+'ДСШ №1'!G40+'Орловская СШ'!G40+'Шеломковская СШ'!G40)/10</f>
        <v>100</v>
      </c>
      <c r="H40" s="255">
        <f>('А-Е'!H40+'ДСШ №2'!H40+'н-танайская'!H40+'Курайская СШ'!H40+'Новинская СШ'!H40+'Денисовская СШ'!H40+'Усольская СШ'!H40+'ДСШ №1'!H40+'Орловская СШ'!H40+'Шеломковская СШ'!H40)/10</f>
        <v>100</v>
      </c>
      <c r="I40" s="35">
        <f>H40/G40</f>
        <v>1</v>
      </c>
      <c r="J40" s="60">
        <f>I40</f>
        <v>1</v>
      </c>
      <c r="K40" s="33"/>
      <c r="L40" s="37" t="s">
        <v>38</v>
      </c>
      <c r="M40" s="36">
        <f>AVERAGE(J40:J41)</f>
        <v>1</v>
      </c>
      <c r="N40" s="95"/>
      <c r="P40" s="42"/>
    </row>
    <row r="41" spans="1:16" ht="29.25" customHeight="1">
      <c r="A41" s="39"/>
      <c r="B41" s="74"/>
      <c r="C41" s="51"/>
      <c r="D41" s="33" t="s">
        <v>23</v>
      </c>
      <c r="E41" s="37" t="s">
        <v>24</v>
      </c>
      <c r="F41" s="34" t="s">
        <v>25</v>
      </c>
      <c r="G41" s="108">
        <f>SUM('А-Е'!G41+'ДСШ №2'!G41+'н-танайская'!G41+'Курайская СШ'!G41+'Новинская СШ'!G41+'Денисовская СШ'!G41+'Усольская СШ'!G41+'ДСШ №1'!G41+'Орловская СШ'!G41+'Шеломковская СШ'!G41)</f>
        <v>929</v>
      </c>
      <c r="H41" s="108">
        <f>SUM('А-Е'!H41+'ДСШ №2'!H41+'н-танайская'!H41+'Курайская СШ'!H41+'Новинская СШ'!H41+'Денисовская СШ'!H41+'Усольская СШ'!H41+'ДСШ №1'!H41+'Орловская СШ'!H41+'Шеломковская СШ'!H41)</f>
        <v>929</v>
      </c>
      <c r="I41" s="35">
        <f>H41/G41</f>
        <v>1</v>
      </c>
      <c r="J41" s="45">
        <f>I41</f>
        <v>1</v>
      </c>
      <c r="K41" s="33"/>
      <c r="L41" s="38" t="s">
        <v>22</v>
      </c>
      <c r="M41" s="45"/>
      <c r="N41" s="95"/>
      <c r="P41" s="42"/>
    </row>
    <row r="42" spans="1:16" ht="17.25" customHeight="1">
      <c r="A42" s="39"/>
      <c r="B42" s="75" t="s">
        <v>45</v>
      </c>
      <c r="C42" s="70"/>
      <c r="D42" s="68"/>
      <c r="E42" s="68"/>
      <c r="F42" s="70"/>
      <c r="G42" s="68"/>
      <c r="H42" s="68"/>
      <c r="I42" s="71"/>
      <c r="J42" s="72"/>
      <c r="K42" s="68"/>
      <c r="L42" s="68"/>
      <c r="M42" s="99"/>
      <c r="N42" s="95"/>
      <c r="P42" s="42"/>
    </row>
    <row r="43" spans="1:16" ht="15" customHeight="1">
      <c r="A43" s="39"/>
      <c r="B43" s="69" t="s">
        <v>46</v>
      </c>
      <c r="C43" s="76"/>
      <c r="D43" s="77"/>
      <c r="E43" s="68"/>
      <c r="F43" s="70"/>
      <c r="G43" s="68"/>
      <c r="H43" s="68"/>
      <c r="I43" s="71"/>
      <c r="J43" s="78"/>
      <c r="K43" s="68"/>
      <c r="L43" s="68"/>
      <c r="M43" s="99"/>
      <c r="N43" s="95"/>
      <c r="P43" s="42"/>
    </row>
    <row r="44" spans="1:16" ht="51" customHeight="1">
      <c r="A44" s="39"/>
      <c r="B44" s="79" t="s">
        <v>45</v>
      </c>
      <c r="C44" s="56" t="s">
        <v>18</v>
      </c>
      <c r="D44" s="37" t="s">
        <v>19</v>
      </c>
      <c r="E44" s="59" t="s">
        <v>37</v>
      </c>
      <c r="F44" s="34" t="s">
        <v>21</v>
      </c>
      <c r="G44" s="255">
        <f>('А-Е'!G44+'ДСШ №2'!G44+'н-танайская'!G44+'Курайская СШ'!G44+'Новинская СШ'!G44+'Денисовская СШ'!G44+'Усольская СШ'!G44+'ДСШ №1'!G44+'Орловская СШ'!G44+'Шеломковская СШ'!G44)/6</f>
        <v>100</v>
      </c>
      <c r="H44" s="255">
        <f>('А-Е'!H44+'ДСШ №2'!H44+'н-танайская'!H44+'Курайская СШ'!H44+'Новинская СШ'!H44+'Денисовская СШ'!H44+'Усольская СШ'!H44+'ДСШ №1'!H44+'Орловская СШ'!H44+'Шеломковская СШ'!H44)/6</f>
        <v>100</v>
      </c>
      <c r="I44" s="35">
        <f>H44/G44</f>
        <v>1</v>
      </c>
      <c r="J44" s="60">
        <f>I44</f>
        <v>1</v>
      </c>
      <c r="K44" s="37"/>
      <c r="L44" s="37" t="s">
        <v>38</v>
      </c>
      <c r="M44" s="36">
        <f>AVERAGE(J44:J45)</f>
        <v>1</v>
      </c>
      <c r="N44" s="95"/>
      <c r="P44" s="42"/>
    </row>
    <row r="45" spans="1:16" ht="41.25" customHeight="1">
      <c r="A45" s="39"/>
      <c r="B45" s="80"/>
      <c r="C45" s="41"/>
      <c r="D45" s="32" t="s">
        <v>23</v>
      </c>
      <c r="E45" s="37" t="s">
        <v>24</v>
      </c>
      <c r="F45" s="63" t="s">
        <v>25</v>
      </c>
      <c r="G45" s="108">
        <f>SUM('А-Е'!G45+'ДСШ №2'!G45+'н-танайская'!G45+'Курайская СШ'!G45+'Новинская СШ'!G45+'Денисовская СШ'!G45+'Усольская СШ'!G45+'ДСШ №1'!G45+'Орловская СШ'!G45+'Шеломковская СШ'!G45)</f>
        <v>549</v>
      </c>
      <c r="H45" s="108">
        <f>SUM('А-Е'!H45+'ДСШ №2'!H45+'н-танайская'!H45+'Курайская СШ'!H45+'Новинская СШ'!H45+'Денисовская СШ'!H45+'Усольская СШ'!H45+'ДСШ №1'!H45+'Орловская СШ'!H45+'Шеломковская СШ'!H45)</f>
        <v>549</v>
      </c>
      <c r="I45" s="35">
        <f>H45/G45</f>
        <v>1</v>
      </c>
      <c r="J45" s="65">
        <f>AVERAGE(I45:I47)</f>
        <v>1</v>
      </c>
      <c r="K45" s="37"/>
      <c r="L45" s="38" t="s">
        <v>22</v>
      </c>
      <c r="M45" s="65"/>
      <c r="N45" s="95"/>
      <c r="P45" s="42"/>
    </row>
    <row r="46" spans="1:16" ht="40.5" customHeight="1">
      <c r="A46" s="39"/>
      <c r="B46" s="80"/>
      <c r="C46" s="41"/>
      <c r="D46" s="66"/>
      <c r="E46" s="33" t="s">
        <v>40</v>
      </c>
      <c r="F46" s="38" t="s">
        <v>41</v>
      </c>
      <c r="G46" s="108">
        <f>SUM('А-Е'!G46+'ДСШ №2'!G46+'н-танайская'!G46+'Курайская СШ'!G46+'Новинская СШ'!G46+'Денисовская СШ'!G46+'Усольская СШ'!G46+'ДСШ №1'!G46+'Орловская СШ'!G46+'Шеломковская СШ'!G46)</f>
        <v>26185</v>
      </c>
      <c r="H46" s="108">
        <f>SUM('А-Е'!H46+'ДСШ №2'!H46+'н-танайская'!H46+'Курайская СШ'!H46+'Новинская СШ'!H46+'Денисовская СШ'!H46+'Усольская СШ'!H46+'ДСШ №1'!H46+'Орловская СШ'!H46+'Шеломковская СШ'!H46)</f>
        <v>26185</v>
      </c>
      <c r="I46" s="35">
        <f>H46/G46</f>
        <v>1</v>
      </c>
      <c r="J46" s="65"/>
      <c r="K46" s="37"/>
      <c r="L46" s="37" t="s">
        <v>38</v>
      </c>
      <c r="M46" s="65"/>
      <c r="N46" s="95"/>
      <c r="P46" s="42"/>
    </row>
    <row r="47" spans="1:16" ht="42" customHeight="1">
      <c r="A47" s="39"/>
      <c r="B47" s="81"/>
      <c r="C47" s="44"/>
      <c r="D47" s="52"/>
      <c r="E47" s="33" t="s">
        <v>42</v>
      </c>
      <c r="F47" s="38" t="s">
        <v>43</v>
      </c>
      <c r="G47" s="108">
        <f>SUM('А-Е'!G47+'ДСШ №2'!G47+'н-танайская'!G47+'Курайская СШ'!G47+'Новинская СШ'!G47+'Денисовская СШ'!G47+'Усольская СШ'!G47+'ДСШ №1'!G47+'Орловская СШ'!G47+'Шеломковская СШ'!G47)</f>
        <v>103621</v>
      </c>
      <c r="H47" s="108">
        <f>SUM('А-Е'!H47+'ДСШ №2'!H47+'н-танайская'!H47+'Курайская СШ'!H47+'Новинская СШ'!H47+'Денисовская СШ'!H47+'Усольская СШ'!H47+'ДСШ №1'!H47+'Орловская СШ'!H47+'Шеломковская СШ'!H47)</f>
        <v>103621</v>
      </c>
      <c r="I47" s="35">
        <f>H47/G47</f>
        <v>1</v>
      </c>
      <c r="J47" s="45"/>
      <c r="K47" s="37"/>
      <c r="L47" s="37" t="s">
        <v>38</v>
      </c>
      <c r="M47" s="45"/>
      <c r="N47" s="95"/>
      <c r="P47" s="42"/>
    </row>
    <row r="48" spans="1:16" ht="18" customHeight="1">
      <c r="A48" s="39"/>
      <c r="B48" s="82" t="s">
        <v>47</v>
      </c>
      <c r="C48" s="70"/>
      <c r="D48" s="68"/>
      <c r="E48" s="68"/>
      <c r="F48" s="70"/>
      <c r="G48" s="68"/>
      <c r="H48" s="68"/>
      <c r="I48" s="71"/>
      <c r="J48" s="71"/>
      <c r="K48" s="68"/>
      <c r="L48" s="68"/>
      <c r="M48" s="99"/>
      <c r="N48" s="95"/>
      <c r="P48" s="42"/>
    </row>
    <row r="49" spans="1:16" ht="16.5" customHeight="1">
      <c r="A49" s="39"/>
      <c r="B49" s="82" t="s">
        <v>48</v>
      </c>
      <c r="C49" s="70"/>
      <c r="D49" s="77"/>
      <c r="E49" s="68"/>
      <c r="F49" s="70"/>
      <c r="G49" s="68"/>
      <c r="H49" s="68"/>
      <c r="I49" s="71"/>
      <c r="J49" s="71"/>
      <c r="K49" s="68"/>
      <c r="L49" s="68"/>
      <c r="M49" s="99"/>
      <c r="N49" s="95"/>
      <c r="P49" s="42"/>
    </row>
    <row r="50" spans="1:16" ht="74.25" customHeight="1">
      <c r="A50" s="39"/>
      <c r="B50" s="83" t="s">
        <v>47</v>
      </c>
      <c r="C50" s="84" t="s">
        <v>18</v>
      </c>
      <c r="D50" s="30" t="s">
        <v>19</v>
      </c>
      <c r="E50" s="85" t="s">
        <v>49</v>
      </c>
      <c r="F50" s="34" t="s">
        <v>21</v>
      </c>
      <c r="G50" s="255">
        <f>('А-Е'!G56+'ДСШ №2'!G56+'н-танайская'!G56+'Курайская СШ'!G61+'Новинская СШ'!G61+'Денисовская СШ'!G56+'Усольская СШ'!G56+'ДСШ №1'!G71+'Орловская СШ'!G56+'Шеломковская СШ'!G61)/2</f>
        <v>100</v>
      </c>
      <c r="H50" s="255">
        <f>('А-Е'!H56+'ДСШ №2'!H56+'н-танайская'!H56+'Курайская СШ'!H61+'Новинская СШ'!H61+'Денисовская СШ'!H56+'Усольская СШ'!H56+'ДСШ №1'!H71+'Орловская СШ'!H56+'Шеломковская СШ'!H61)/2</f>
        <v>100</v>
      </c>
      <c r="I50" s="35">
        <f>H50/G50</f>
        <v>1</v>
      </c>
      <c r="J50" s="36">
        <f>AVERAGE(I50:I51)</f>
        <v>1</v>
      </c>
      <c r="K50" s="37"/>
      <c r="L50" s="37" t="s">
        <v>55</v>
      </c>
      <c r="M50" s="36">
        <f>AVERAGE(J50:J52)</f>
        <v>1</v>
      </c>
      <c r="N50" s="95"/>
      <c r="P50" s="42"/>
    </row>
    <row r="51" spans="1:16" ht="41.25" customHeight="1">
      <c r="A51" s="39"/>
      <c r="B51" s="86"/>
      <c r="C51" s="62"/>
      <c r="D51" s="52"/>
      <c r="E51" s="85" t="s">
        <v>50</v>
      </c>
      <c r="F51" s="34" t="s">
        <v>21</v>
      </c>
      <c r="G51" s="255">
        <v>100</v>
      </c>
      <c r="H51" s="108">
        <v>100</v>
      </c>
      <c r="I51" s="35">
        <f>H51/G51</f>
        <v>1</v>
      </c>
      <c r="J51" s="45"/>
      <c r="K51" s="37"/>
      <c r="L51" s="37" t="s">
        <v>55</v>
      </c>
      <c r="M51" s="65"/>
      <c r="N51" s="95"/>
      <c r="P51" s="42"/>
    </row>
    <row r="52" spans="1:16" ht="44.25" customHeight="1">
      <c r="A52" s="39"/>
      <c r="B52" s="86"/>
      <c r="C52" s="41"/>
      <c r="D52" s="40" t="s">
        <v>23</v>
      </c>
      <c r="E52" s="87" t="s">
        <v>51</v>
      </c>
      <c r="F52" s="34" t="s">
        <v>52</v>
      </c>
      <c r="G52" s="108">
        <f>'А-Е'!G52+'ДСШ №2'!G52+'н-танайская'!G52+'Курайская СШ'!G57+'Новинская СШ'!G57+'Денисовская СШ'!G52+'Усольская СШ'!G52+'ДСШ №1'!G67+'Орловская СШ'!G52+'Шеломковская СШ'!G57</f>
        <v>23</v>
      </c>
      <c r="H52" s="108">
        <f>'А-Е'!H52+'ДСШ №2'!H52+'н-танайская'!H52+'Курайская СШ'!H57+'Новинская СШ'!H57+'Денисовская СШ'!H52+'Усольская СШ'!H52+'ДСШ №1'!H67+'Орловская СШ'!H52+'Шеломковская СШ'!H57</f>
        <v>23</v>
      </c>
      <c r="I52" s="35">
        <f>H52/G52</f>
        <v>1</v>
      </c>
      <c r="J52" s="65">
        <f>AVERAGE(I52:I53)</f>
        <v>1</v>
      </c>
      <c r="K52" s="37"/>
      <c r="L52" s="37" t="s">
        <v>53</v>
      </c>
      <c r="M52" s="65"/>
      <c r="N52" s="95"/>
      <c r="P52" s="42"/>
    </row>
    <row r="53" spans="1:16" ht="51.75" customHeight="1">
      <c r="A53" s="39"/>
      <c r="B53" s="88"/>
      <c r="C53" s="44"/>
      <c r="D53" s="52"/>
      <c r="E53" s="85" t="s">
        <v>54</v>
      </c>
      <c r="F53" s="34" t="s">
        <v>52</v>
      </c>
      <c r="G53" s="108">
        <f>'А-Е'!G53+'ДСШ №2'!G53+'н-танайская'!G53+'Курайская СШ'!G58+'Новинская СШ'!G58+'Денисовская СШ'!G53+'Усольская СШ'!G53+'ДСШ №1'!G68+'Орловская СШ'!G53+'Шеломковская СШ'!G58</f>
        <v>13300</v>
      </c>
      <c r="H53" s="108">
        <f>'А-Е'!H53+'ДСШ №2'!H53+'н-танайская'!H53+'Курайская СШ'!H58+'Новинская СШ'!H58+'Денисовская СШ'!H53+'Усольская СШ'!H53+'ДСШ №1'!H68+'Орловская СШ'!H53+'Шеломковская СШ'!H58</f>
        <v>13300</v>
      </c>
      <c r="I53" s="35">
        <f>H53/G53</f>
        <v>1</v>
      </c>
      <c r="J53" s="45"/>
      <c r="K53" s="37"/>
      <c r="L53" s="37" t="s">
        <v>55</v>
      </c>
      <c r="M53" s="45"/>
      <c r="N53" s="95"/>
      <c r="P53" s="42"/>
    </row>
    <row r="54" spans="1:16" ht="17.25" customHeight="1">
      <c r="A54" s="39"/>
      <c r="B54" s="274" t="s">
        <v>57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100"/>
      <c r="P54" s="42"/>
    </row>
    <row r="55" spans="1:16" ht="17.25" customHeight="1">
      <c r="A55" s="39"/>
      <c r="B55" s="96" t="s">
        <v>58</v>
      </c>
      <c r="C55" s="48"/>
      <c r="D55" s="48"/>
      <c r="E55" s="48"/>
      <c r="F55" s="48"/>
      <c r="G55" s="48"/>
      <c r="H55" s="48"/>
      <c r="I55" s="48"/>
      <c r="J55" s="97"/>
      <c r="K55" s="48"/>
      <c r="L55" s="48"/>
      <c r="M55" s="98"/>
      <c r="N55" s="100"/>
      <c r="P55" s="42"/>
    </row>
    <row r="56" spans="1:16" ht="53.25" customHeight="1">
      <c r="A56" s="39"/>
      <c r="B56" s="30" t="s">
        <v>57</v>
      </c>
      <c r="C56" s="56" t="s">
        <v>18</v>
      </c>
      <c r="D56" s="37" t="s">
        <v>19</v>
      </c>
      <c r="E56" s="101" t="s">
        <v>37</v>
      </c>
      <c r="F56" s="34" t="s">
        <v>21</v>
      </c>
      <c r="G56" s="255">
        <v>100</v>
      </c>
      <c r="H56" s="255">
        <v>100</v>
      </c>
      <c r="I56" s="35">
        <v>1</v>
      </c>
      <c r="J56" s="60">
        <f>I56</f>
        <v>1</v>
      </c>
      <c r="K56" s="37"/>
      <c r="L56" s="37" t="s">
        <v>38</v>
      </c>
      <c r="M56" s="36">
        <f>AVERAGE(J56:J57)</f>
        <v>1</v>
      </c>
      <c r="N56" s="100"/>
      <c r="P56" s="42"/>
    </row>
    <row r="57" spans="1:16" ht="52.5" customHeight="1">
      <c r="A57" s="50"/>
      <c r="B57" s="43"/>
      <c r="C57" s="51"/>
      <c r="D57" s="33" t="s">
        <v>23</v>
      </c>
      <c r="E57" s="37" t="s">
        <v>59</v>
      </c>
      <c r="F57" s="37" t="s">
        <v>60</v>
      </c>
      <c r="G57" s="108">
        <f>SUM('А-Е'!G57+'ДСШ №2'!G57+'н-танайская'!G57+'Курайская СШ'!G57+'Новинская СШ'!G57+'Денисовская СШ'!G57+'Усольская СШ'!G57+'ДСШ №1'!G57+'Орловская СШ'!G57+'Шеломковская СШ'!G57)</f>
        <v>399442</v>
      </c>
      <c r="H57" s="108">
        <f>SUM('А-Е'!H57+'ДСШ №2'!H57+'н-танайская'!H57+'Курайская СШ'!H57+'Новинская СШ'!H57+'Денисовская СШ'!H57+'Усольская СШ'!H57+'ДСШ №1'!H57+'Орловская СШ'!H57+'Шеломковская СШ'!H57)</f>
        <v>399442</v>
      </c>
      <c r="I57" s="35">
        <v>1</v>
      </c>
      <c r="J57" s="45">
        <f>I57</f>
        <v>1</v>
      </c>
      <c r="K57" s="37"/>
      <c r="L57" s="37" t="s">
        <v>38</v>
      </c>
      <c r="M57" s="45"/>
      <c r="N57" s="103"/>
      <c r="O57" s="104"/>
      <c r="P57" s="89"/>
    </row>
  </sheetData>
  <sheetProtection/>
  <mergeCells count="14">
    <mergeCell ref="B34:M34"/>
    <mergeCell ref="B54:M54"/>
    <mergeCell ref="B19:M19"/>
    <mergeCell ref="B23:M23"/>
    <mergeCell ref="B24:M24"/>
    <mergeCell ref="B28:M28"/>
    <mergeCell ref="B29:M29"/>
    <mergeCell ref="B33:M33"/>
    <mergeCell ref="L2:P2"/>
    <mergeCell ref="B3:M3"/>
    <mergeCell ref="B4:M4"/>
    <mergeCell ref="A7:A9"/>
    <mergeCell ref="B14:L14"/>
    <mergeCell ref="B18:M1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6384" width="9.140625" style="1" customWidth="1"/>
  </cols>
  <sheetData>
    <row r="1" ht="20.25">
      <c r="B1" s="105"/>
    </row>
    <row r="2" spans="12:16" ht="85.5" customHeight="1">
      <c r="L2" s="261" t="s">
        <v>187</v>
      </c>
      <c r="M2" s="262"/>
      <c r="N2" s="262"/>
      <c r="O2" s="262"/>
      <c r="P2" s="262"/>
    </row>
    <row r="3" spans="2:13" ht="18.75"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62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</row>
    <row r="7" spans="1:16" s="25" customFormat="1" ht="15" customHeight="1">
      <c r="A7" s="264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s="25" customFormat="1" ht="15" customHeight="1">
      <c r="A8" s="265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92"/>
      <c r="N8" s="23"/>
      <c r="O8" s="24"/>
      <c r="P8" s="24"/>
    </row>
    <row r="9" spans="1:16" s="25" customFormat="1" ht="15" customHeight="1">
      <c r="A9" s="265"/>
      <c r="B9" s="28" t="s">
        <v>17</v>
      </c>
      <c r="C9" s="29"/>
      <c r="D9" s="27"/>
      <c r="E9" s="27"/>
      <c r="F9" s="27"/>
      <c r="G9" s="27"/>
      <c r="H9" s="27"/>
      <c r="I9" s="27"/>
      <c r="J9" s="27"/>
      <c r="K9" s="27"/>
      <c r="L9" s="27"/>
      <c r="M9" s="92"/>
      <c r="N9" s="23"/>
      <c r="O9" s="24"/>
      <c r="P9" s="24"/>
    </row>
    <row r="10" spans="1:16" s="25" customFormat="1" ht="62.25" customHeight="1">
      <c r="A10" s="18"/>
      <c r="B10" s="30" t="s">
        <v>16</v>
      </c>
      <c r="C10" s="31" t="s">
        <v>18</v>
      </c>
      <c r="D10" s="32" t="s">
        <v>19</v>
      </c>
      <c r="E10" s="33" t="s">
        <v>20</v>
      </c>
      <c r="F10" s="34" t="s">
        <v>21</v>
      </c>
      <c r="G10" s="34">
        <v>100</v>
      </c>
      <c r="H10" s="34">
        <v>100</v>
      </c>
      <c r="I10" s="35">
        <f>H10/G10</f>
        <v>1</v>
      </c>
      <c r="J10" s="36">
        <f>I10</f>
        <v>1</v>
      </c>
      <c r="K10" s="33"/>
      <c r="L10" s="38" t="s">
        <v>22</v>
      </c>
      <c r="M10" s="234">
        <f>AVERAGE(J10:J11)</f>
        <v>1</v>
      </c>
      <c r="N10" s="229">
        <f>AVERAGE(M10:M57)</f>
        <v>1</v>
      </c>
      <c r="O10" s="231">
        <f>(J10+J15+J20+J25+J30+J35+J40+J44+J50+J56)/10</f>
        <v>1</v>
      </c>
      <c r="P10" s="231">
        <f>(J11+J16+J21+J26+J31+J36+J41+J45+J52+J57)/10</f>
        <v>1</v>
      </c>
    </row>
    <row r="11" spans="1:16" ht="51.75" customHeight="1">
      <c r="A11" s="39"/>
      <c r="B11" s="40"/>
      <c r="C11" s="41"/>
      <c r="D11" s="30" t="s">
        <v>23</v>
      </c>
      <c r="E11" s="37" t="s">
        <v>24</v>
      </c>
      <c r="F11" s="34" t="s">
        <v>25</v>
      </c>
      <c r="G11" s="34">
        <v>30</v>
      </c>
      <c r="H11" s="34">
        <v>30</v>
      </c>
      <c r="I11" s="35">
        <f>H11/G11</f>
        <v>1</v>
      </c>
      <c r="J11" s="36">
        <f>AVERAGE(I11:I12)</f>
        <v>1</v>
      </c>
      <c r="K11" s="33"/>
      <c r="L11" s="38" t="s">
        <v>22</v>
      </c>
      <c r="M11" s="65"/>
      <c r="N11" s="93"/>
      <c r="O11" s="94"/>
      <c r="P11" s="42"/>
    </row>
    <row r="12" spans="1:16" ht="54" customHeight="1">
      <c r="A12" s="39"/>
      <c r="B12" s="43"/>
      <c r="C12" s="44"/>
      <c r="D12" s="43"/>
      <c r="E12" s="33" t="s">
        <v>26</v>
      </c>
      <c r="F12" s="34" t="s">
        <v>25</v>
      </c>
      <c r="G12" s="34">
        <v>6</v>
      </c>
      <c r="H12" s="34">
        <v>6</v>
      </c>
      <c r="I12" s="35">
        <f>H12/G12</f>
        <v>1</v>
      </c>
      <c r="J12" s="45"/>
      <c r="K12" s="33"/>
      <c r="L12" s="38" t="s">
        <v>22</v>
      </c>
      <c r="M12" s="45"/>
      <c r="N12" s="95"/>
      <c r="P12" s="42"/>
    </row>
    <row r="13" spans="1:16" ht="17.25" customHeight="1">
      <c r="A13" s="39"/>
      <c r="B13" s="46" t="s">
        <v>16</v>
      </c>
      <c r="C13" s="44"/>
      <c r="D13" s="43"/>
      <c r="E13" s="37"/>
      <c r="F13" s="34"/>
      <c r="G13" s="47"/>
      <c r="H13" s="47"/>
      <c r="I13" s="48"/>
      <c r="J13" s="48"/>
      <c r="K13" s="48"/>
      <c r="L13" s="48"/>
      <c r="M13" s="52"/>
      <c r="N13" s="95"/>
      <c r="P13" s="42"/>
    </row>
    <row r="14" spans="1:16" ht="16.5" customHeight="1">
      <c r="A14" s="39"/>
      <c r="B14" s="266" t="s">
        <v>27</v>
      </c>
      <c r="C14" s="267"/>
      <c r="D14" s="268"/>
      <c r="E14" s="268"/>
      <c r="F14" s="268"/>
      <c r="G14" s="268"/>
      <c r="H14" s="268"/>
      <c r="I14" s="268"/>
      <c r="J14" s="268"/>
      <c r="K14" s="268"/>
      <c r="L14" s="269"/>
      <c r="M14" s="49"/>
      <c r="N14" s="95"/>
      <c r="P14" s="42"/>
    </row>
    <row r="15" spans="1:16" ht="98.25" customHeight="1">
      <c r="A15" s="39"/>
      <c r="B15" s="30" t="s">
        <v>16</v>
      </c>
      <c r="C15" s="31" t="s">
        <v>18</v>
      </c>
      <c r="D15" s="32" t="s">
        <v>19</v>
      </c>
      <c r="E15" s="33" t="s">
        <v>20</v>
      </c>
      <c r="F15" s="34" t="s">
        <v>21</v>
      </c>
      <c r="G15" s="37">
        <v>100</v>
      </c>
      <c r="H15" s="37">
        <v>100</v>
      </c>
      <c r="I15" s="35">
        <f>H15/G15</f>
        <v>1</v>
      </c>
      <c r="J15" s="36">
        <f>I15</f>
        <v>1</v>
      </c>
      <c r="K15" s="37"/>
      <c r="L15" s="38" t="s">
        <v>22</v>
      </c>
      <c r="M15" s="36">
        <f>AVERAGE(J15:J16)</f>
        <v>1</v>
      </c>
      <c r="N15" s="95"/>
      <c r="P15" s="42"/>
    </row>
    <row r="16" spans="1:16" ht="40.5" customHeight="1">
      <c r="A16" s="39"/>
      <c r="B16" s="40"/>
      <c r="C16" s="41"/>
      <c r="D16" s="30" t="s">
        <v>23</v>
      </c>
      <c r="E16" s="37" t="s">
        <v>24</v>
      </c>
      <c r="F16" s="34" t="s">
        <v>25</v>
      </c>
      <c r="G16" s="37">
        <v>1</v>
      </c>
      <c r="H16" s="37">
        <v>1</v>
      </c>
      <c r="I16" s="35">
        <f>H16/G16</f>
        <v>1</v>
      </c>
      <c r="J16" s="36">
        <f>AVERAGE(I16)</f>
        <v>1</v>
      </c>
      <c r="K16" s="37"/>
      <c r="L16" s="38" t="s">
        <v>22</v>
      </c>
      <c r="M16" s="65"/>
      <c r="N16" s="95"/>
      <c r="P16" s="42"/>
    </row>
    <row r="17" spans="1:16" ht="42" customHeight="1">
      <c r="A17" s="39"/>
      <c r="B17" s="43"/>
      <c r="C17" s="51"/>
      <c r="D17" s="52"/>
      <c r="E17" s="33" t="s">
        <v>26</v>
      </c>
      <c r="F17" s="34" t="s">
        <v>25</v>
      </c>
      <c r="G17" s="37">
        <v>1</v>
      </c>
      <c r="H17" s="37">
        <v>1</v>
      </c>
      <c r="I17" s="35">
        <v>1</v>
      </c>
      <c r="J17" s="45"/>
      <c r="K17" s="37"/>
      <c r="L17" s="38" t="s">
        <v>22</v>
      </c>
      <c r="M17" s="45"/>
      <c r="N17" s="95"/>
      <c r="P17" s="42"/>
    </row>
    <row r="18" spans="1:16" ht="16.5" customHeight="1">
      <c r="A18" s="39"/>
      <c r="B18" s="270" t="s">
        <v>28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  <c r="N18" s="95"/>
      <c r="P18" s="42"/>
    </row>
    <row r="19" spans="1:16" ht="19.5" customHeight="1">
      <c r="A19" s="39"/>
      <c r="B19" s="266" t="s">
        <v>17</v>
      </c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9"/>
      <c r="N19" s="95"/>
      <c r="P19" s="42"/>
    </row>
    <row r="20" spans="1:16" ht="89.25" customHeight="1">
      <c r="A20" s="39"/>
      <c r="B20" s="55" t="s">
        <v>28</v>
      </c>
      <c r="C20" s="56" t="s">
        <v>18</v>
      </c>
      <c r="D20" s="33" t="s">
        <v>19</v>
      </c>
      <c r="E20" s="33" t="s">
        <v>29</v>
      </c>
      <c r="F20" s="34" t="s">
        <v>21</v>
      </c>
      <c r="G20" s="34">
        <v>100</v>
      </c>
      <c r="H20" s="34">
        <v>100</v>
      </c>
      <c r="I20" s="35">
        <f>H20/G20</f>
        <v>1</v>
      </c>
      <c r="J20" s="36">
        <f>I20</f>
        <v>1</v>
      </c>
      <c r="K20" s="37"/>
      <c r="L20" s="38" t="s">
        <v>22</v>
      </c>
      <c r="M20" s="36">
        <f>AVERAGE(J20:J21)</f>
        <v>1</v>
      </c>
      <c r="N20" s="95"/>
      <c r="P20" s="42"/>
    </row>
    <row r="21" spans="1:16" ht="30" customHeight="1">
      <c r="A21" s="39"/>
      <c r="B21" s="57"/>
      <c r="C21" s="41"/>
      <c r="D21" s="32" t="s">
        <v>23</v>
      </c>
      <c r="E21" s="37" t="s">
        <v>24</v>
      </c>
      <c r="F21" s="34" t="s">
        <v>25</v>
      </c>
      <c r="G21" s="34">
        <v>29</v>
      </c>
      <c r="H21" s="34">
        <v>29</v>
      </c>
      <c r="I21" s="35">
        <f>H21/G21</f>
        <v>1</v>
      </c>
      <c r="J21" s="36">
        <f>AVERAGE(I21:I22)</f>
        <v>1</v>
      </c>
      <c r="K21" s="37"/>
      <c r="L21" s="38" t="s">
        <v>22</v>
      </c>
      <c r="M21" s="65"/>
      <c r="N21" s="95"/>
      <c r="P21" s="42"/>
    </row>
    <row r="22" spans="1:16" ht="37.5" customHeight="1">
      <c r="A22" s="39"/>
      <c r="B22" s="54"/>
      <c r="C22" s="58"/>
      <c r="D22" s="43"/>
      <c r="E22" s="33" t="s">
        <v>30</v>
      </c>
      <c r="F22" s="34" t="s">
        <v>25</v>
      </c>
      <c r="G22" s="37">
        <v>2</v>
      </c>
      <c r="H22" s="37">
        <v>2</v>
      </c>
      <c r="I22" s="35">
        <f>H22/G22</f>
        <v>1</v>
      </c>
      <c r="J22" s="45"/>
      <c r="K22" s="37"/>
      <c r="L22" s="38" t="s">
        <v>22</v>
      </c>
      <c r="M22" s="45"/>
      <c r="N22" s="95"/>
      <c r="P22" s="42"/>
    </row>
    <row r="23" spans="1:16" ht="18" customHeight="1">
      <c r="A23" s="39"/>
      <c r="B23" s="274" t="s">
        <v>28</v>
      </c>
      <c r="C23" s="275"/>
      <c r="D23" s="275"/>
      <c r="E23" s="268"/>
      <c r="F23" s="268"/>
      <c r="G23" s="268"/>
      <c r="H23" s="268"/>
      <c r="I23" s="268"/>
      <c r="J23" s="268"/>
      <c r="K23" s="268"/>
      <c r="L23" s="268"/>
      <c r="M23" s="269"/>
      <c r="N23" s="95"/>
      <c r="P23" s="42"/>
    </row>
    <row r="24" spans="1:16" ht="18" customHeight="1">
      <c r="A24" s="39"/>
      <c r="B24" s="266" t="s">
        <v>27</v>
      </c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9"/>
      <c r="N24" s="95"/>
      <c r="P24" s="42"/>
    </row>
    <row r="25" spans="1:16" ht="96.75" customHeight="1">
      <c r="A25" s="39"/>
      <c r="B25" s="30" t="s">
        <v>28</v>
      </c>
      <c r="C25" s="31" t="s">
        <v>18</v>
      </c>
      <c r="D25" s="32" t="s">
        <v>19</v>
      </c>
      <c r="E25" s="33" t="s">
        <v>56</v>
      </c>
      <c r="F25" s="34" t="s">
        <v>21</v>
      </c>
      <c r="G25" s="34">
        <v>100</v>
      </c>
      <c r="H25" s="34">
        <v>100</v>
      </c>
      <c r="I25" s="35">
        <f>H25/G25</f>
        <v>1</v>
      </c>
      <c r="J25" s="36">
        <f>I25</f>
        <v>1</v>
      </c>
      <c r="K25" s="37"/>
      <c r="L25" s="38" t="s">
        <v>22</v>
      </c>
      <c r="M25" s="36">
        <f>AVERAGE(J25:J26)</f>
        <v>1</v>
      </c>
      <c r="N25" s="95"/>
      <c r="P25" s="42"/>
    </row>
    <row r="26" spans="1:16" ht="36.75" customHeight="1">
      <c r="A26" s="39"/>
      <c r="B26" s="40"/>
      <c r="C26" s="41"/>
      <c r="D26" s="30" t="s">
        <v>23</v>
      </c>
      <c r="E26" s="37" t="s">
        <v>24</v>
      </c>
      <c r="F26" s="34" t="s">
        <v>25</v>
      </c>
      <c r="G26" s="34">
        <v>6</v>
      </c>
      <c r="H26" s="34">
        <v>6</v>
      </c>
      <c r="I26" s="35">
        <v>1</v>
      </c>
      <c r="J26" s="36">
        <f>AVERAGE(I26:I27)</f>
        <v>1</v>
      </c>
      <c r="K26" s="37"/>
      <c r="L26" s="38" t="s">
        <v>22</v>
      </c>
      <c r="M26" s="65"/>
      <c r="N26" s="95"/>
      <c r="P26" s="42"/>
    </row>
    <row r="27" spans="1:16" ht="41.25" customHeight="1">
      <c r="A27" s="39"/>
      <c r="B27" s="43"/>
      <c r="C27" s="44"/>
      <c r="D27" s="52"/>
      <c r="E27" s="33" t="s">
        <v>30</v>
      </c>
      <c r="F27" s="34" t="s">
        <v>25</v>
      </c>
      <c r="G27" s="37">
        <v>2</v>
      </c>
      <c r="H27" s="37">
        <v>2</v>
      </c>
      <c r="I27" s="35">
        <v>1</v>
      </c>
      <c r="J27" s="45"/>
      <c r="K27" s="37"/>
      <c r="L27" s="38" t="s">
        <v>22</v>
      </c>
      <c r="M27" s="45"/>
      <c r="N27" s="95"/>
      <c r="P27" s="42"/>
    </row>
    <row r="28" spans="1:16" ht="20.25" customHeight="1">
      <c r="A28" s="39"/>
      <c r="B28" s="274" t="s">
        <v>31</v>
      </c>
      <c r="C28" s="275"/>
      <c r="D28" s="275"/>
      <c r="E28" s="268"/>
      <c r="F28" s="268"/>
      <c r="G28" s="268"/>
      <c r="H28" s="268"/>
      <c r="I28" s="268"/>
      <c r="J28" s="268"/>
      <c r="K28" s="268"/>
      <c r="L28" s="268"/>
      <c r="M28" s="269"/>
      <c r="N28" s="95"/>
      <c r="P28" s="42"/>
    </row>
    <row r="29" spans="1:16" ht="20.25" customHeight="1">
      <c r="A29" s="39"/>
      <c r="B29" s="266" t="s">
        <v>17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9"/>
      <c r="N29" s="95"/>
      <c r="P29" s="42"/>
    </row>
    <row r="30" spans="1:16" ht="83.25" customHeight="1">
      <c r="A30" s="39"/>
      <c r="B30" s="30" t="s">
        <v>32</v>
      </c>
      <c r="C30" s="56" t="s">
        <v>18</v>
      </c>
      <c r="D30" s="37" t="s">
        <v>19</v>
      </c>
      <c r="E30" s="33" t="s">
        <v>33</v>
      </c>
      <c r="F30" s="34" t="s">
        <v>21</v>
      </c>
      <c r="G30" s="34">
        <v>100</v>
      </c>
      <c r="H30" s="34">
        <v>100</v>
      </c>
      <c r="I30" s="35">
        <v>1</v>
      </c>
      <c r="J30" s="36">
        <f>I30</f>
        <v>1</v>
      </c>
      <c r="K30" s="37"/>
      <c r="L30" s="38" t="s">
        <v>22</v>
      </c>
      <c r="M30" s="36">
        <f>AVERAGE(J30:J31)</f>
        <v>1</v>
      </c>
      <c r="N30" s="95"/>
      <c r="P30" s="42"/>
    </row>
    <row r="31" spans="1:16" ht="34.5" customHeight="1">
      <c r="A31" s="39"/>
      <c r="B31" s="30"/>
      <c r="C31" s="56"/>
      <c r="D31" s="30" t="s">
        <v>23</v>
      </c>
      <c r="E31" s="37" t="s">
        <v>24</v>
      </c>
      <c r="F31" s="34" t="s">
        <v>25</v>
      </c>
      <c r="G31" s="34">
        <v>1</v>
      </c>
      <c r="H31" s="34">
        <v>1</v>
      </c>
      <c r="I31" s="35">
        <f>H31/G31</f>
        <v>1</v>
      </c>
      <c r="J31" s="36">
        <f>AVERAGE(I31:I32)</f>
        <v>1</v>
      </c>
      <c r="K31" s="37"/>
      <c r="L31" s="38" t="s">
        <v>22</v>
      </c>
      <c r="M31" s="65"/>
      <c r="N31" s="95"/>
      <c r="P31" s="42"/>
    </row>
    <row r="32" spans="1:16" ht="42.75" customHeight="1">
      <c r="A32" s="39"/>
      <c r="B32" s="43"/>
      <c r="C32" s="51"/>
      <c r="D32" s="52"/>
      <c r="E32" s="33" t="s">
        <v>34</v>
      </c>
      <c r="F32" s="34" t="s">
        <v>25</v>
      </c>
      <c r="G32" s="34">
        <v>0</v>
      </c>
      <c r="H32" s="34">
        <v>0</v>
      </c>
      <c r="I32" s="35">
        <v>1</v>
      </c>
      <c r="J32" s="45"/>
      <c r="K32" s="37"/>
      <c r="L32" s="38" t="s">
        <v>22</v>
      </c>
      <c r="M32" s="45"/>
      <c r="N32" s="95"/>
      <c r="P32" s="42"/>
    </row>
    <row r="33" spans="1:16" ht="15.75" customHeight="1">
      <c r="A33" s="39"/>
      <c r="B33" s="274" t="s">
        <v>35</v>
      </c>
      <c r="C33" s="275"/>
      <c r="D33" s="275"/>
      <c r="E33" s="268"/>
      <c r="F33" s="268"/>
      <c r="G33" s="268"/>
      <c r="H33" s="268"/>
      <c r="I33" s="268"/>
      <c r="J33" s="268"/>
      <c r="K33" s="268"/>
      <c r="L33" s="268"/>
      <c r="M33" s="269"/>
      <c r="N33" s="95"/>
      <c r="P33" s="42"/>
    </row>
    <row r="34" spans="1:16" ht="15.75" customHeight="1">
      <c r="A34" s="39"/>
      <c r="B34" s="273" t="s">
        <v>36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9"/>
      <c r="N34" s="95"/>
      <c r="P34" s="42"/>
    </row>
    <row r="35" spans="1:16" ht="49.5" customHeight="1">
      <c r="A35" s="39"/>
      <c r="B35" s="53" t="s">
        <v>35</v>
      </c>
      <c r="C35" s="56" t="s">
        <v>18</v>
      </c>
      <c r="D35" s="37" t="s">
        <v>19</v>
      </c>
      <c r="E35" s="59" t="s">
        <v>37</v>
      </c>
      <c r="F35" s="34" t="s">
        <v>21</v>
      </c>
      <c r="G35" s="40">
        <v>100</v>
      </c>
      <c r="H35" s="43">
        <v>100</v>
      </c>
      <c r="I35" s="35">
        <f>H35/G35</f>
        <v>1</v>
      </c>
      <c r="J35" s="60">
        <f>I35</f>
        <v>1</v>
      </c>
      <c r="K35" s="37"/>
      <c r="L35" s="37" t="s">
        <v>38</v>
      </c>
      <c r="M35" s="36">
        <f>AVERAGE(J35:J36)</f>
        <v>1</v>
      </c>
      <c r="N35" s="95"/>
      <c r="P35" s="42"/>
    </row>
    <row r="36" spans="1:16" ht="40.5" customHeight="1">
      <c r="A36" s="39"/>
      <c r="B36" s="61"/>
      <c r="C36" s="62"/>
      <c r="D36" s="32" t="s">
        <v>23</v>
      </c>
      <c r="E36" s="37" t="s">
        <v>39</v>
      </c>
      <c r="F36" s="63" t="s">
        <v>25</v>
      </c>
      <c r="G36" s="64">
        <v>45</v>
      </c>
      <c r="H36" s="64">
        <v>45</v>
      </c>
      <c r="I36" s="35">
        <f>H36/G36</f>
        <v>1</v>
      </c>
      <c r="J36" s="65">
        <f>AVERAGE(I36:I38)</f>
        <v>1</v>
      </c>
      <c r="K36" s="37"/>
      <c r="L36" s="38" t="s">
        <v>22</v>
      </c>
      <c r="M36" s="65"/>
      <c r="N36" s="95"/>
      <c r="P36" s="42"/>
    </row>
    <row r="37" spans="1:16" ht="29.25" customHeight="1">
      <c r="A37" s="39"/>
      <c r="B37" s="61"/>
      <c r="C37" s="62"/>
      <c r="D37" s="66"/>
      <c r="E37" s="33" t="s">
        <v>40</v>
      </c>
      <c r="F37" s="38" t="s">
        <v>41</v>
      </c>
      <c r="G37" s="64">
        <v>945</v>
      </c>
      <c r="H37" s="64">
        <v>945</v>
      </c>
      <c r="I37" s="35">
        <f>H37/G37</f>
        <v>1</v>
      </c>
      <c r="J37" s="65"/>
      <c r="K37" s="37"/>
      <c r="L37" s="37" t="s">
        <v>38</v>
      </c>
      <c r="M37" s="65"/>
      <c r="N37" s="95"/>
      <c r="P37" s="42"/>
    </row>
    <row r="38" spans="1:16" ht="41.25" customHeight="1">
      <c r="A38" s="39"/>
      <c r="B38" s="67"/>
      <c r="C38" s="44"/>
      <c r="D38" s="68"/>
      <c r="E38" s="37" t="s">
        <v>42</v>
      </c>
      <c r="F38" s="38" t="s">
        <v>43</v>
      </c>
      <c r="G38" s="64">
        <v>5670</v>
      </c>
      <c r="H38" s="64">
        <v>5670</v>
      </c>
      <c r="I38" s="35">
        <f>H38/G38</f>
        <v>1</v>
      </c>
      <c r="J38" s="45"/>
      <c r="K38" s="37"/>
      <c r="L38" s="37" t="s">
        <v>38</v>
      </c>
      <c r="M38" s="45"/>
      <c r="N38" s="95"/>
      <c r="P38" s="42"/>
    </row>
    <row r="39" spans="1:16" ht="18.75" customHeight="1">
      <c r="A39" s="39"/>
      <c r="B39" s="69" t="s">
        <v>44</v>
      </c>
      <c r="C39" s="70"/>
      <c r="D39" s="68"/>
      <c r="E39" s="68"/>
      <c r="F39" s="70"/>
      <c r="G39" s="68"/>
      <c r="H39" s="68"/>
      <c r="I39" s="71"/>
      <c r="J39" s="72"/>
      <c r="K39" s="68"/>
      <c r="L39" s="68"/>
      <c r="M39" s="99"/>
      <c r="N39" s="95"/>
      <c r="P39" s="42"/>
    </row>
    <row r="40" spans="1:16" ht="51" customHeight="1">
      <c r="A40" s="39"/>
      <c r="B40" s="73" t="s">
        <v>44</v>
      </c>
      <c r="C40" s="56" t="s">
        <v>18</v>
      </c>
      <c r="D40" s="37" t="s">
        <v>19</v>
      </c>
      <c r="E40" s="59" t="s">
        <v>37</v>
      </c>
      <c r="F40" s="34" t="s">
        <v>21</v>
      </c>
      <c r="G40" s="43">
        <v>100</v>
      </c>
      <c r="H40" s="43">
        <v>100</v>
      </c>
      <c r="I40" s="35">
        <f>H40/G40</f>
        <v>1</v>
      </c>
      <c r="J40" s="60">
        <f>I40</f>
        <v>1</v>
      </c>
      <c r="K40" s="33"/>
      <c r="L40" s="37" t="s">
        <v>38</v>
      </c>
      <c r="M40" s="36">
        <f>AVERAGE(J40:J41)</f>
        <v>1</v>
      </c>
      <c r="N40" s="95"/>
      <c r="P40" s="42"/>
    </row>
    <row r="41" spans="1:16" ht="38.25" customHeight="1">
      <c r="A41" s="39"/>
      <c r="B41" s="74"/>
      <c r="C41" s="51"/>
      <c r="D41" s="33" t="s">
        <v>23</v>
      </c>
      <c r="E41" s="37" t="s">
        <v>24</v>
      </c>
      <c r="F41" s="34" t="s">
        <v>25</v>
      </c>
      <c r="G41" s="43">
        <v>67</v>
      </c>
      <c r="H41" s="43">
        <v>67</v>
      </c>
      <c r="I41" s="35">
        <f>H41/G41</f>
        <v>1</v>
      </c>
      <c r="J41" s="45">
        <f>I41</f>
        <v>1</v>
      </c>
      <c r="K41" s="33"/>
      <c r="L41" s="38" t="s">
        <v>22</v>
      </c>
      <c r="M41" s="45"/>
      <c r="N41" s="95"/>
      <c r="P41" s="42"/>
    </row>
    <row r="42" spans="1:16" ht="17.25" customHeight="1">
      <c r="A42" s="39"/>
      <c r="B42" s="75" t="s">
        <v>45</v>
      </c>
      <c r="C42" s="70"/>
      <c r="D42" s="68"/>
      <c r="E42" s="68"/>
      <c r="F42" s="70"/>
      <c r="G42" s="68"/>
      <c r="H42" s="68"/>
      <c r="I42" s="71"/>
      <c r="J42" s="72"/>
      <c r="K42" s="68"/>
      <c r="L42" s="68"/>
      <c r="M42" s="99"/>
      <c r="N42" s="95"/>
      <c r="P42" s="42"/>
    </row>
    <row r="43" spans="1:16" ht="15" customHeight="1">
      <c r="A43" s="39"/>
      <c r="B43" s="69" t="s">
        <v>46</v>
      </c>
      <c r="C43" s="76"/>
      <c r="D43" s="77"/>
      <c r="E43" s="68"/>
      <c r="F43" s="70"/>
      <c r="G43" s="68"/>
      <c r="H43" s="68"/>
      <c r="I43" s="71"/>
      <c r="J43" s="78"/>
      <c r="K43" s="68"/>
      <c r="L43" s="68"/>
      <c r="M43" s="99"/>
      <c r="N43" s="95"/>
      <c r="P43" s="42"/>
    </row>
    <row r="44" spans="1:16" ht="51" customHeight="1">
      <c r="A44" s="39"/>
      <c r="B44" s="79" t="s">
        <v>45</v>
      </c>
      <c r="C44" s="56" t="s">
        <v>18</v>
      </c>
      <c r="D44" s="37" t="s">
        <v>19</v>
      </c>
      <c r="E44" s="59" t="s">
        <v>37</v>
      </c>
      <c r="F44" s="34" t="s">
        <v>21</v>
      </c>
      <c r="G44" s="40">
        <v>100</v>
      </c>
      <c r="H44" s="43">
        <v>100</v>
      </c>
      <c r="I44" s="35">
        <f>H44/G44</f>
        <v>1</v>
      </c>
      <c r="J44" s="60">
        <f>I44</f>
        <v>1</v>
      </c>
      <c r="K44" s="37"/>
      <c r="L44" s="37" t="s">
        <v>38</v>
      </c>
      <c r="M44" s="36">
        <f>AVERAGE(J44:J45)</f>
        <v>1</v>
      </c>
      <c r="N44" s="95"/>
      <c r="P44" s="42"/>
    </row>
    <row r="45" spans="1:16" ht="52.5" customHeight="1">
      <c r="A45" s="39"/>
      <c r="B45" s="80"/>
      <c r="C45" s="41"/>
      <c r="D45" s="32" t="s">
        <v>23</v>
      </c>
      <c r="E45" s="37" t="s">
        <v>24</v>
      </c>
      <c r="F45" s="63" t="s">
        <v>25</v>
      </c>
      <c r="G45" s="64">
        <v>18</v>
      </c>
      <c r="H45" s="64">
        <v>18</v>
      </c>
      <c r="I45" s="35">
        <f>H45/G45</f>
        <v>1</v>
      </c>
      <c r="J45" s="65">
        <f>AVERAGE(I45:I47)</f>
        <v>1</v>
      </c>
      <c r="K45" s="37"/>
      <c r="L45" s="38" t="s">
        <v>22</v>
      </c>
      <c r="M45" s="65"/>
      <c r="N45" s="95"/>
      <c r="P45" s="42"/>
    </row>
    <row r="46" spans="1:16" ht="52.5" customHeight="1">
      <c r="A46" s="39"/>
      <c r="B46" s="80"/>
      <c r="C46" s="41"/>
      <c r="D46" s="66"/>
      <c r="E46" s="33" t="s">
        <v>40</v>
      </c>
      <c r="F46" s="38" t="s">
        <v>41</v>
      </c>
      <c r="G46" s="64">
        <v>2950</v>
      </c>
      <c r="H46" s="64">
        <v>2950</v>
      </c>
      <c r="I46" s="35">
        <f>H46/G46</f>
        <v>1</v>
      </c>
      <c r="J46" s="65"/>
      <c r="K46" s="37"/>
      <c r="L46" s="37" t="s">
        <v>38</v>
      </c>
      <c r="M46" s="65"/>
      <c r="N46" s="95"/>
      <c r="P46" s="42"/>
    </row>
    <row r="47" spans="1:16" ht="52.5" customHeight="1">
      <c r="A47" s="39"/>
      <c r="B47" s="81"/>
      <c r="C47" s="44"/>
      <c r="D47" s="52"/>
      <c r="E47" s="33" t="s">
        <v>42</v>
      </c>
      <c r="F47" s="38" t="s">
        <v>43</v>
      </c>
      <c r="G47" s="64">
        <v>11620</v>
      </c>
      <c r="H47" s="64">
        <v>11620</v>
      </c>
      <c r="I47" s="35">
        <f>H47/G47</f>
        <v>1</v>
      </c>
      <c r="J47" s="45"/>
      <c r="K47" s="37"/>
      <c r="L47" s="37" t="s">
        <v>38</v>
      </c>
      <c r="M47" s="45"/>
      <c r="N47" s="95"/>
      <c r="P47" s="42"/>
    </row>
    <row r="48" spans="1:16" ht="18" customHeight="1">
      <c r="A48" s="39"/>
      <c r="B48" s="82" t="s">
        <v>47</v>
      </c>
      <c r="C48" s="70"/>
      <c r="D48" s="68"/>
      <c r="E48" s="68"/>
      <c r="F48" s="70"/>
      <c r="G48" s="68"/>
      <c r="H48" s="68"/>
      <c r="I48" s="71"/>
      <c r="J48" s="71"/>
      <c r="K48" s="68"/>
      <c r="L48" s="68"/>
      <c r="M48" s="99"/>
      <c r="N48" s="95"/>
      <c r="P48" s="42"/>
    </row>
    <row r="49" spans="1:16" ht="16.5" customHeight="1">
      <c r="A49" s="39"/>
      <c r="B49" s="82" t="s">
        <v>48</v>
      </c>
      <c r="C49" s="70"/>
      <c r="D49" s="77"/>
      <c r="E49" s="68"/>
      <c r="F49" s="70"/>
      <c r="G49" s="68"/>
      <c r="H49" s="68"/>
      <c r="I49" s="71"/>
      <c r="J49" s="71"/>
      <c r="K49" s="68"/>
      <c r="L49" s="68"/>
      <c r="M49" s="99"/>
      <c r="N49" s="95"/>
      <c r="P49" s="42"/>
    </row>
    <row r="50" spans="1:16" ht="74.25" customHeight="1">
      <c r="A50" s="39"/>
      <c r="B50" s="83" t="s">
        <v>47</v>
      </c>
      <c r="C50" s="84" t="s">
        <v>18</v>
      </c>
      <c r="D50" s="30" t="s">
        <v>19</v>
      </c>
      <c r="E50" s="85" t="s">
        <v>49</v>
      </c>
      <c r="F50" s="34" t="s">
        <v>21</v>
      </c>
      <c r="G50" s="37">
        <v>100</v>
      </c>
      <c r="H50" s="37">
        <v>100</v>
      </c>
      <c r="I50" s="35">
        <f>H50/G50</f>
        <v>1</v>
      </c>
      <c r="J50" s="36">
        <f>AVERAGE(I50:I51)</f>
        <v>1</v>
      </c>
      <c r="K50" s="37"/>
      <c r="L50" s="37" t="s">
        <v>55</v>
      </c>
      <c r="M50" s="36">
        <f>AVERAGE(J50:J52)</f>
        <v>1</v>
      </c>
      <c r="N50" s="95"/>
      <c r="P50" s="42"/>
    </row>
    <row r="51" spans="1:16" ht="41.25" customHeight="1">
      <c r="A51" s="39"/>
      <c r="B51" s="86"/>
      <c r="C51" s="62"/>
      <c r="D51" s="52"/>
      <c r="E51" s="85" t="s">
        <v>50</v>
      </c>
      <c r="F51" s="34" t="s">
        <v>21</v>
      </c>
      <c r="G51" s="37">
        <v>100</v>
      </c>
      <c r="H51" s="37">
        <v>100</v>
      </c>
      <c r="I51" s="35">
        <f>H51/G51</f>
        <v>1</v>
      </c>
      <c r="J51" s="45"/>
      <c r="K51" s="37"/>
      <c r="L51" s="37" t="s">
        <v>55</v>
      </c>
      <c r="M51" s="65"/>
      <c r="N51" s="95"/>
      <c r="P51" s="42"/>
    </row>
    <row r="52" spans="1:16" ht="40.5" customHeight="1">
      <c r="A52" s="39"/>
      <c r="B52" s="86"/>
      <c r="C52" s="41"/>
      <c r="D52" s="40" t="s">
        <v>23</v>
      </c>
      <c r="E52" s="87" t="s">
        <v>51</v>
      </c>
      <c r="F52" s="34" t="s">
        <v>52</v>
      </c>
      <c r="G52" s="37">
        <v>1</v>
      </c>
      <c r="H52" s="37">
        <v>1</v>
      </c>
      <c r="I52" s="35">
        <f>H52/G52</f>
        <v>1</v>
      </c>
      <c r="J52" s="65">
        <f>AVERAGE(I52:I53)</f>
        <v>1</v>
      </c>
      <c r="K52" s="37"/>
      <c r="L52" s="37" t="s">
        <v>53</v>
      </c>
      <c r="M52" s="65"/>
      <c r="N52" s="95"/>
      <c r="P52" s="42"/>
    </row>
    <row r="53" spans="1:16" ht="24.75" customHeight="1">
      <c r="A53" s="39"/>
      <c r="B53" s="88"/>
      <c r="C53" s="44"/>
      <c r="D53" s="52"/>
      <c r="E53" s="85" t="s">
        <v>54</v>
      </c>
      <c r="F53" s="34" t="s">
        <v>52</v>
      </c>
      <c r="G53" s="37">
        <v>350</v>
      </c>
      <c r="H53" s="37">
        <v>350</v>
      </c>
      <c r="I53" s="35">
        <f>H53/G53</f>
        <v>1</v>
      </c>
      <c r="J53" s="45"/>
      <c r="K53" s="37"/>
      <c r="L53" s="37" t="s">
        <v>55</v>
      </c>
      <c r="M53" s="45"/>
      <c r="N53" s="95"/>
      <c r="P53" s="42"/>
    </row>
    <row r="54" spans="1:16" ht="17.25" customHeight="1">
      <c r="A54" s="39"/>
      <c r="B54" s="274" t="s">
        <v>57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100"/>
      <c r="P54" s="42"/>
    </row>
    <row r="55" spans="1:16" ht="17.25" customHeight="1">
      <c r="A55" s="39"/>
      <c r="B55" s="96" t="s">
        <v>58</v>
      </c>
      <c r="C55" s="48"/>
      <c r="D55" s="48"/>
      <c r="E55" s="48"/>
      <c r="F55" s="48"/>
      <c r="G55" s="48"/>
      <c r="H55" s="48"/>
      <c r="I55" s="48"/>
      <c r="J55" s="97"/>
      <c r="K55" s="48"/>
      <c r="L55" s="48"/>
      <c r="M55" s="98"/>
      <c r="N55" s="100"/>
      <c r="P55" s="42"/>
    </row>
    <row r="56" spans="1:16" ht="53.25" customHeight="1">
      <c r="A56" s="39"/>
      <c r="B56" s="30" t="s">
        <v>57</v>
      </c>
      <c r="C56" s="56" t="s">
        <v>18</v>
      </c>
      <c r="D56" s="37" t="s">
        <v>19</v>
      </c>
      <c r="E56" s="101" t="s">
        <v>37</v>
      </c>
      <c r="F56" s="34" t="s">
        <v>21</v>
      </c>
      <c r="G56" s="43">
        <v>0</v>
      </c>
      <c r="H56" s="43">
        <v>0</v>
      </c>
      <c r="I56" s="35">
        <v>1</v>
      </c>
      <c r="J56" s="60">
        <f>I56</f>
        <v>1</v>
      </c>
      <c r="K56" s="37"/>
      <c r="L56" s="37" t="s">
        <v>38</v>
      </c>
      <c r="M56" s="36">
        <f>AVERAGE(J56:J57)</f>
        <v>1</v>
      </c>
      <c r="N56" s="100"/>
      <c r="P56" s="42"/>
    </row>
    <row r="57" spans="1:16" ht="38.25" customHeight="1">
      <c r="A57" s="50"/>
      <c r="B57" s="43"/>
      <c r="C57" s="51"/>
      <c r="D57" s="33" t="s">
        <v>23</v>
      </c>
      <c r="E57" s="37" t="s">
        <v>59</v>
      </c>
      <c r="F57" s="37" t="s">
        <v>60</v>
      </c>
      <c r="G57" s="102">
        <v>0</v>
      </c>
      <c r="H57" s="102">
        <v>0</v>
      </c>
      <c r="I57" s="35">
        <v>1</v>
      </c>
      <c r="J57" s="45">
        <f>I57</f>
        <v>1</v>
      </c>
      <c r="K57" s="37"/>
      <c r="L57" s="37" t="s">
        <v>38</v>
      </c>
      <c r="M57" s="45"/>
      <c r="N57" s="103"/>
      <c r="O57" s="104"/>
      <c r="P57" s="89"/>
    </row>
  </sheetData>
  <sheetProtection/>
  <mergeCells count="14">
    <mergeCell ref="L2:P2"/>
    <mergeCell ref="B3:M3"/>
    <mergeCell ref="B4:M4"/>
    <mergeCell ref="A7:A9"/>
    <mergeCell ref="B14:L14"/>
    <mergeCell ref="B18:M18"/>
    <mergeCell ref="B34:M34"/>
    <mergeCell ref="B54:M54"/>
    <mergeCell ref="B19:M19"/>
    <mergeCell ref="B23:M23"/>
    <mergeCell ref="B24:M24"/>
    <mergeCell ref="B28:M28"/>
    <mergeCell ref="B29:M29"/>
    <mergeCell ref="B33:M33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17" max="255" man="1"/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6384" width="9.140625" style="1" customWidth="1"/>
  </cols>
  <sheetData>
    <row r="1" ht="20.25">
      <c r="B1" s="105"/>
    </row>
    <row r="2" spans="12:16" ht="99" customHeight="1">
      <c r="L2" s="261" t="s">
        <v>187</v>
      </c>
      <c r="M2" s="262"/>
      <c r="N2" s="262"/>
      <c r="O2" s="262"/>
      <c r="P2" s="262"/>
    </row>
    <row r="3" spans="2:13" ht="18.75">
      <c r="B3" s="263" t="s">
        <v>178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63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</row>
    <row r="7" spans="1:16" s="25" customFormat="1" ht="15" customHeight="1">
      <c r="A7" s="264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s="25" customFormat="1" ht="15" customHeight="1">
      <c r="A8" s="265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92"/>
      <c r="N8" s="23"/>
      <c r="O8" s="24"/>
      <c r="P8" s="24"/>
    </row>
    <row r="9" spans="1:16" s="25" customFormat="1" ht="15" customHeight="1">
      <c r="A9" s="265"/>
      <c r="B9" s="28" t="s">
        <v>17</v>
      </c>
      <c r="C9" s="29"/>
      <c r="D9" s="27"/>
      <c r="E9" s="27"/>
      <c r="F9" s="27"/>
      <c r="G9" s="27"/>
      <c r="H9" s="27"/>
      <c r="I9" s="27"/>
      <c r="J9" s="27"/>
      <c r="K9" s="27"/>
      <c r="L9" s="27"/>
      <c r="M9" s="92"/>
      <c r="N9" s="23"/>
      <c r="O9" s="24"/>
      <c r="P9" s="24"/>
    </row>
    <row r="10" spans="1:16" s="25" customFormat="1" ht="91.5" customHeight="1">
      <c r="A10" s="18"/>
      <c r="B10" s="30" t="s">
        <v>16</v>
      </c>
      <c r="C10" s="31" t="s">
        <v>18</v>
      </c>
      <c r="D10" s="32" t="s">
        <v>19</v>
      </c>
      <c r="E10" s="33" t="s">
        <v>20</v>
      </c>
      <c r="F10" s="34" t="s">
        <v>21</v>
      </c>
      <c r="G10" s="34">
        <v>100</v>
      </c>
      <c r="H10" s="34">
        <v>100</v>
      </c>
      <c r="I10" s="35">
        <f>H10/G10</f>
        <v>1</v>
      </c>
      <c r="J10" s="36">
        <f>I10</f>
        <v>1</v>
      </c>
      <c r="K10" s="33"/>
      <c r="L10" s="38" t="s">
        <v>22</v>
      </c>
      <c r="M10" s="234">
        <f>AVERAGE(J10:J11)</f>
        <v>1</v>
      </c>
      <c r="N10" s="229">
        <f>AVERAGE(M10:M57)</f>
        <v>1</v>
      </c>
      <c r="O10" s="231">
        <f>(J10+J15+J20+J25+J30+J35+J40+J44+J50+J56)/10</f>
        <v>1</v>
      </c>
      <c r="P10" s="231">
        <v>1</v>
      </c>
    </row>
    <row r="11" spans="1:16" ht="33" customHeight="1">
      <c r="A11" s="39"/>
      <c r="B11" s="40"/>
      <c r="C11" s="41"/>
      <c r="D11" s="30" t="s">
        <v>23</v>
      </c>
      <c r="E11" s="37" t="s">
        <v>24</v>
      </c>
      <c r="F11" s="34" t="s">
        <v>25</v>
      </c>
      <c r="G11" s="34">
        <v>203</v>
      </c>
      <c r="H11" s="34">
        <v>203</v>
      </c>
      <c r="I11" s="35">
        <f>H11/G11</f>
        <v>1</v>
      </c>
      <c r="J11" s="36">
        <f>AVERAGE(I11:I12)</f>
        <v>1</v>
      </c>
      <c r="K11" s="33"/>
      <c r="L11" s="38" t="s">
        <v>22</v>
      </c>
      <c r="M11" s="65"/>
      <c r="N11" s="93"/>
      <c r="O11" s="94"/>
      <c r="P11" s="42"/>
    </row>
    <row r="12" spans="1:16" ht="49.5" customHeight="1">
      <c r="A12" s="39"/>
      <c r="B12" s="43"/>
      <c r="C12" s="44"/>
      <c r="D12" s="43"/>
      <c r="E12" s="33" t="s">
        <v>26</v>
      </c>
      <c r="F12" s="34" t="s">
        <v>25</v>
      </c>
      <c r="G12" s="34">
        <v>49</v>
      </c>
      <c r="H12" s="34">
        <v>49</v>
      </c>
      <c r="I12" s="35">
        <f>H12/G12</f>
        <v>1</v>
      </c>
      <c r="J12" s="45"/>
      <c r="K12" s="33"/>
      <c r="L12" s="38" t="s">
        <v>22</v>
      </c>
      <c r="M12" s="45"/>
      <c r="N12" s="95"/>
      <c r="P12" s="42"/>
    </row>
    <row r="13" spans="1:16" ht="15.75" customHeight="1">
      <c r="A13" s="39"/>
      <c r="B13" s="46" t="s">
        <v>16</v>
      </c>
      <c r="C13" s="44"/>
      <c r="D13" s="43"/>
      <c r="E13" s="37"/>
      <c r="F13" s="34"/>
      <c r="G13" s="47"/>
      <c r="H13" s="47"/>
      <c r="I13" s="48"/>
      <c r="J13" s="48"/>
      <c r="K13" s="48"/>
      <c r="L13" s="48"/>
      <c r="M13" s="52"/>
      <c r="N13" s="95"/>
      <c r="P13" s="42"/>
    </row>
    <row r="14" spans="1:16" ht="16.5" customHeight="1">
      <c r="A14" s="39"/>
      <c r="B14" s="266" t="s">
        <v>27</v>
      </c>
      <c r="C14" s="267"/>
      <c r="D14" s="268"/>
      <c r="E14" s="268"/>
      <c r="F14" s="268"/>
      <c r="G14" s="268"/>
      <c r="H14" s="268"/>
      <c r="I14" s="268"/>
      <c r="J14" s="268"/>
      <c r="K14" s="268"/>
      <c r="L14" s="269"/>
      <c r="M14" s="49"/>
      <c r="N14" s="95"/>
      <c r="P14" s="42"/>
    </row>
    <row r="15" spans="1:16" ht="34.5" customHeight="1">
      <c r="A15" s="39"/>
      <c r="B15" s="30" t="s">
        <v>16</v>
      </c>
      <c r="C15" s="31" t="s">
        <v>18</v>
      </c>
      <c r="D15" s="32" t="s">
        <v>19</v>
      </c>
      <c r="E15" s="33" t="s">
        <v>20</v>
      </c>
      <c r="F15" s="34" t="s">
        <v>21</v>
      </c>
      <c r="G15" s="37">
        <v>100</v>
      </c>
      <c r="H15" s="37">
        <v>100</v>
      </c>
      <c r="I15" s="35">
        <f>H15/G15</f>
        <v>1</v>
      </c>
      <c r="J15" s="36">
        <f>I15</f>
        <v>1</v>
      </c>
      <c r="K15" s="37"/>
      <c r="L15" s="38" t="s">
        <v>22</v>
      </c>
      <c r="M15" s="36">
        <f>AVERAGE(J15:J16)</f>
        <v>1</v>
      </c>
      <c r="N15" s="95"/>
      <c r="P15" s="42"/>
    </row>
    <row r="16" spans="1:16" ht="24.75" customHeight="1">
      <c r="A16" s="39"/>
      <c r="B16" s="40"/>
      <c r="C16" s="41"/>
      <c r="D16" s="30" t="s">
        <v>23</v>
      </c>
      <c r="E16" s="37" t="s">
        <v>24</v>
      </c>
      <c r="F16" s="34" t="s">
        <v>25</v>
      </c>
      <c r="G16" s="37">
        <v>4</v>
      </c>
      <c r="H16" s="37">
        <v>4</v>
      </c>
      <c r="I16" s="35">
        <f>H16/G16</f>
        <v>1</v>
      </c>
      <c r="J16" s="36">
        <f>AVERAGE(I16)</f>
        <v>1</v>
      </c>
      <c r="K16" s="37"/>
      <c r="L16" s="38" t="s">
        <v>22</v>
      </c>
      <c r="M16" s="65"/>
      <c r="N16" s="95"/>
      <c r="P16" s="42"/>
    </row>
    <row r="17" spans="1:16" ht="52.5" customHeight="1">
      <c r="A17" s="39"/>
      <c r="B17" s="43"/>
      <c r="C17" s="51"/>
      <c r="D17" s="52"/>
      <c r="E17" s="33" t="s">
        <v>26</v>
      </c>
      <c r="F17" s="34" t="s">
        <v>25</v>
      </c>
      <c r="G17" s="37">
        <v>0</v>
      </c>
      <c r="H17" s="37">
        <v>0</v>
      </c>
      <c r="I17" s="35">
        <v>1</v>
      </c>
      <c r="J17" s="45"/>
      <c r="K17" s="37"/>
      <c r="L17" s="38" t="s">
        <v>22</v>
      </c>
      <c r="M17" s="45"/>
      <c r="N17" s="95"/>
      <c r="P17" s="42"/>
    </row>
    <row r="18" spans="1:16" ht="16.5" customHeight="1">
      <c r="A18" s="39"/>
      <c r="B18" s="270" t="s">
        <v>28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  <c r="N18" s="95"/>
      <c r="P18" s="42"/>
    </row>
    <row r="19" spans="1:16" ht="19.5" customHeight="1">
      <c r="A19" s="39"/>
      <c r="B19" s="266" t="s">
        <v>17</v>
      </c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9"/>
      <c r="N19" s="95"/>
      <c r="P19" s="42"/>
    </row>
    <row r="20" spans="1:16" ht="90" customHeight="1">
      <c r="A20" s="39"/>
      <c r="B20" s="55" t="s">
        <v>28</v>
      </c>
      <c r="C20" s="56" t="s">
        <v>18</v>
      </c>
      <c r="D20" s="33" t="s">
        <v>19</v>
      </c>
      <c r="E20" s="33" t="s">
        <v>29</v>
      </c>
      <c r="F20" s="34" t="s">
        <v>21</v>
      </c>
      <c r="G20" s="34">
        <v>100</v>
      </c>
      <c r="H20" s="34">
        <v>100</v>
      </c>
      <c r="I20" s="35">
        <f>H20/G20</f>
        <v>1</v>
      </c>
      <c r="J20" s="36">
        <f>I20</f>
        <v>1</v>
      </c>
      <c r="K20" s="37"/>
      <c r="L20" s="38" t="s">
        <v>22</v>
      </c>
      <c r="M20" s="36">
        <f>AVERAGE(J20:J21)</f>
        <v>1</v>
      </c>
      <c r="N20" s="95"/>
      <c r="P20" s="42"/>
    </row>
    <row r="21" spans="1:16" ht="30" customHeight="1">
      <c r="A21" s="39"/>
      <c r="B21" s="57"/>
      <c r="C21" s="41"/>
      <c r="D21" s="32" t="s">
        <v>23</v>
      </c>
      <c r="E21" s="37" t="s">
        <v>24</v>
      </c>
      <c r="F21" s="34" t="s">
        <v>25</v>
      </c>
      <c r="G21" s="34">
        <v>210</v>
      </c>
      <c r="H21" s="34">
        <v>210</v>
      </c>
      <c r="I21" s="35">
        <f>H21/G21</f>
        <v>1</v>
      </c>
      <c r="J21" s="36">
        <f>AVERAGE(I21:I22)</f>
        <v>1</v>
      </c>
      <c r="K21" s="37"/>
      <c r="L21" s="38" t="s">
        <v>22</v>
      </c>
      <c r="M21" s="65"/>
      <c r="N21" s="95"/>
      <c r="P21" s="42"/>
    </row>
    <row r="22" spans="1:16" ht="51.75" customHeight="1">
      <c r="A22" s="39"/>
      <c r="B22" s="54"/>
      <c r="C22" s="58"/>
      <c r="D22" s="43"/>
      <c r="E22" s="33" t="s">
        <v>30</v>
      </c>
      <c r="F22" s="34" t="s">
        <v>25</v>
      </c>
      <c r="G22" s="37">
        <v>48</v>
      </c>
      <c r="H22" s="37">
        <v>48</v>
      </c>
      <c r="I22" s="35">
        <f>H22/G22</f>
        <v>1</v>
      </c>
      <c r="J22" s="45"/>
      <c r="K22" s="37"/>
      <c r="L22" s="38" t="s">
        <v>22</v>
      </c>
      <c r="M22" s="45"/>
      <c r="N22" s="95"/>
      <c r="P22" s="42"/>
    </row>
    <row r="23" spans="1:16" ht="18" customHeight="1">
      <c r="A23" s="39"/>
      <c r="B23" s="274" t="s">
        <v>28</v>
      </c>
      <c r="C23" s="275"/>
      <c r="D23" s="275"/>
      <c r="E23" s="268"/>
      <c r="F23" s="268"/>
      <c r="G23" s="268"/>
      <c r="H23" s="268"/>
      <c r="I23" s="268"/>
      <c r="J23" s="268"/>
      <c r="K23" s="268"/>
      <c r="L23" s="268"/>
      <c r="M23" s="269"/>
      <c r="N23" s="95"/>
      <c r="P23" s="42"/>
    </row>
    <row r="24" spans="1:16" ht="18" customHeight="1">
      <c r="A24" s="39"/>
      <c r="B24" s="266" t="s">
        <v>27</v>
      </c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9"/>
      <c r="N24" s="95"/>
      <c r="P24" s="42"/>
    </row>
    <row r="25" spans="1:16" ht="51.75" customHeight="1">
      <c r="A25" s="39"/>
      <c r="B25" s="30" t="s">
        <v>28</v>
      </c>
      <c r="C25" s="31" t="s">
        <v>18</v>
      </c>
      <c r="D25" s="32" t="s">
        <v>19</v>
      </c>
      <c r="E25" s="33" t="s">
        <v>56</v>
      </c>
      <c r="F25" s="34" t="s">
        <v>21</v>
      </c>
      <c r="G25" s="34">
        <v>100</v>
      </c>
      <c r="H25" s="34">
        <v>100</v>
      </c>
      <c r="I25" s="35">
        <f>H25/G25</f>
        <v>1</v>
      </c>
      <c r="J25" s="36">
        <f>I25</f>
        <v>1</v>
      </c>
      <c r="K25" s="37"/>
      <c r="L25" s="38" t="s">
        <v>22</v>
      </c>
      <c r="M25" s="36">
        <f>AVERAGE(J25:J26)</f>
        <v>1</v>
      </c>
      <c r="N25" s="95"/>
      <c r="P25" s="42"/>
    </row>
    <row r="26" spans="1:16" ht="33" customHeight="1">
      <c r="A26" s="39"/>
      <c r="B26" s="40"/>
      <c r="C26" s="41"/>
      <c r="D26" s="30" t="s">
        <v>23</v>
      </c>
      <c r="E26" s="37" t="s">
        <v>24</v>
      </c>
      <c r="F26" s="34" t="s">
        <v>25</v>
      </c>
      <c r="G26" s="34">
        <v>0</v>
      </c>
      <c r="H26" s="34">
        <v>0</v>
      </c>
      <c r="I26" s="35">
        <v>1</v>
      </c>
      <c r="J26" s="36">
        <f>AVERAGE(I26:I27)</f>
        <v>1</v>
      </c>
      <c r="K26" s="37"/>
      <c r="L26" s="38" t="s">
        <v>22</v>
      </c>
      <c r="M26" s="65"/>
      <c r="N26" s="95"/>
      <c r="P26" s="42"/>
    </row>
    <row r="27" spans="1:16" ht="56.25" customHeight="1">
      <c r="A27" s="39"/>
      <c r="B27" s="43"/>
      <c r="C27" s="44"/>
      <c r="D27" s="52"/>
      <c r="E27" s="33" t="s">
        <v>30</v>
      </c>
      <c r="F27" s="34" t="s">
        <v>25</v>
      </c>
      <c r="G27" s="37">
        <v>0</v>
      </c>
      <c r="H27" s="37">
        <v>0</v>
      </c>
      <c r="I27" s="35">
        <v>1</v>
      </c>
      <c r="J27" s="45"/>
      <c r="K27" s="37"/>
      <c r="L27" s="38" t="s">
        <v>22</v>
      </c>
      <c r="M27" s="45"/>
      <c r="N27" s="95"/>
      <c r="P27" s="42"/>
    </row>
    <row r="28" spans="1:16" ht="20.25" customHeight="1">
      <c r="A28" s="39"/>
      <c r="B28" s="274" t="s">
        <v>31</v>
      </c>
      <c r="C28" s="275"/>
      <c r="D28" s="275"/>
      <c r="E28" s="268"/>
      <c r="F28" s="268"/>
      <c r="G28" s="268"/>
      <c r="H28" s="268"/>
      <c r="I28" s="268"/>
      <c r="J28" s="268"/>
      <c r="K28" s="268"/>
      <c r="L28" s="268"/>
      <c r="M28" s="269"/>
      <c r="N28" s="95"/>
      <c r="P28" s="42"/>
    </row>
    <row r="29" spans="1:16" ht="20.25" customHeight="1">
      <c r="A29" s="39"/>
      <c r="B29" s="266" t="s">
        <v>17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9"/>
      <c r="N29" s="95"/>
      <c r="P29" s="42"/>
    </row>
    <row r="30" spans="1:16" ht="55.5" customHeight="1">
      <c r="A30" s="39"/>
      <c r="B30" s="30" t="s">
        <v>32</v>
      </c>
      <c r="C30" s="56" t="s">
        <v>18</v>
      </c>
      <c r="D30" s="37" t="s">
        <v>19</v>
      </c>
      <c r="E30" s="33" t="s">
        <v>33</v>
      </c>
      <c r="F30" s="34" t="s">
        <v>21</v>
      </c>
      <c r="G30" s="34">
        <v>0</v>
      </c>
      <c r="H30" s="34">
        <v>0</v>
      </c>
      <c r="I30" s="35">
        <v>1</v>
      </c>
      <c r="J30" s="36">
        <f>I30</f>
        <v>1</v>
      </c>
      <c r="K30" s="37"/>
      <c r="L30" s="38" t="s">
        <v>22</v>
      </c>
      <c r="M30" s="36">
        <f>AVERAGE(J30:J31)</f>
        <v>1</v>
      </c>
      <c r="N30" s="95"/>
      <c r="P30" s="42"/>
    </row>
    <row r="31" spans="1:16" ht="33" customHeight="1">
      <c r="A31" s="39"/>
      <c r="B31" s="30"/>
      <c r="C31" s="56"/>
      <c r="D31" s="30" t="s">
        <v>23</v>
      </c>
      <c r="E31" s="37" t="s">
        <v>24</v>
      </c>
      <c r="F31" s="34" t="s">
        <v>25</v>
      </c>
      <c r="G31" s="34">
        <v>33</v>
      </c>
      <c r="H31" s="34">
        <v>33</v>
      </c>
      <c r="I31" s="35">
        <f>H31/G31</f>
        <v>1</v>
      </c>
      <c r="J31" s="36">
        <f>AVERAGE(I31:I32)</f>
        <v>1</v>
      </c>
      <c r="K31" s="37"/>
      <c r="L31" s="38" t="s">
        <v>22</v>
      </c>
      <c r="M31" s="65"/>
      <c r="N31" s="95"/>
      <c r="P31" s="42"/>
    </row>
    <row r="32" spans="1:16" ht="62.25" customHeight="1">
      <c r="A32" s="39"/>
      <c r="B32" s="43"/>
      <c r="C32" s="51"/>
      <c r="D32" s="52"/>
      <c r="E32" s="33" t="s">
        <v>34</v>
      </c>
      <c r="F32" s="34" t="s">
        <v>25</v>
      </c>
      <c r="G32" s="34">
        <v>19</v>
      </c>
      <c r="H32" s="34">
        <v>19</v>
      </c>
      <c r="I32" s="35">
        <f>H32/G32</f>
        <v>1</v>
      </c>
      <c r="J32" s="45"/>
      <c r="K32" s="37" t="s">
        <v>156</v>
      </c>
      <c r="L32" s="38" t="s">
        <v>22</v>
      </c>
      <c r="M32" s="45"/>
      <c r="N32" s="95"/>
      <c r="P32" s="42"/>
    </row>
    <row r="33" spans="1:16" ht="15.75" customHeight="1">
      <c r="A33" s="39"/>
      <c r="B33" s="274" t="s">
        <v>35</v>
      </c>
      <c r="C33" s="275"/>
      <c r="D33" s="275"/>
      <c r="E33" s="268"/>
      <c r="F33" s="268"/>
      <c r="G33" s="268"/>
      <c r="H33" s="268"/>
      <c r="I33" s="268"/>
      <c r="J33" s="268"/>
      <c r="K33" s="268"/>
      <c r="L33" s="268"/>
      <c r="M33" s="269"/>
      <c r="N33" s="95"/>
      <c r="P33" s="42"/>
    </row>
    <row r="34" spans="1:16" ht="15.75" customHeight="1">
      <c r="A34" s="39"/>
      <c r="B34" s="273" t="s">
        <v>36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9"/>
      <c r="N34" s="95"/>
      <c r="P34" s="42"/>
    </row>
    <row r="35" spans="1:16" ht="37.5" customHeight="1">
      <c r="A35" s="39"/>
      <c r="B35" s="53" t="s">
        <v>35</v>
      </c>
      <c r="C35" s="56" t="s">
        <v>18</v>
      </c>
      <c r="D35" s="37" t="s">
        <v>19</v>
      </c>
      <c r="E35" s="59" t="s">
        <v>37</v>
      </c>
      <c r="F35" s="34" t="s">
        <v>21</v>
      </c>
      <c r="G35" s="40">
        <v>100</v>
      </c>
      <c r="H35" s="43">
        <v>100</v>
      </c>
      <c r="I35" s="35">
        <f>H35/G35</f>
        <v>1</v>
      </c>
      <c r="J35" s="60">
        <f>I35</f>
        <v>1</v>
      </c>
      <c r="K35" s="37"/>
      <c r="L35" s="37" t="s">
        <v>38</v>
      </c>
      <c r="M35" s="36">
        <f>AVERAGE(J35:J36)</f>
        <v>1</v>
      </c>
      <c r="N35" s="95"/>
      <c r="P35" s="42"/>
    </row>
    <row r="36" spans="1:16" ht="27" customHeight="1">
      <c r="A36" s="39"/>
      <c r="B36" s="61"/>
      <c r="C36" s="62"/>
      <c r="D36" s="32" t="s">
        <v>23</v>
      </c>
      <c r="E36" s="37" t="s">
        <v>39</v>
      </c>
      <c r="F36" s="63" t="s">
        <v>25</v>
      </c>
      <c r="G36" s="64">
        <v>150</v>
      </c>
      <c r="H36" s="52">
        <v>150</v>
      </c>
      <c r="I36" s="35">
        <f>H36/G36</f>
        <v>1</v>
      </c>
      <c r="J36" s="65">
        <f>AVERAGE(I36:I38)</f>
        <v>1</v>
      </c>
      <c r="K36" s="37"/>
      <c r="L36" s="38" t="s">
        <v>22</v>
      </c>
      <c r="M36" s="65"/>
      <c r="N36" s="95"/>
      <c r="P36" s="42"/>
    </row>
    <row r="37" spans="1:16" ht="42" customHeight="1">
      <c r="A37" s="39"/>
      <c r="B37" s="61"/>
      <c r="C37" s="62"/>
      <c r="D37" s="66"/>
      <c r="E37" s="33" t="s">
        <v>40</v>
      </c>
      <c r="F37" s="38" t="s">
        <v>41</v>
      </c>
      <c r="G37" s="64">
        <v>3150</v>
      </c>
      <c r="H37" s="64">
        <v>3150</v>
      </c>
      <c r="I37" s="35">
        <f>H37/G37</f>
        <v>1</v>
      </c>
      <c r="J37" s="65"/>
      <c r="K37" s="37"/>
      <c r="L37" s="37" t="s">
        <v>38</v>
      </c>
      <c r="M37" s="65"/>
      <c r="N37" s="95"/>
      <c r="P37" s="42"/>
    </row>
    <row r="38" spans="1:16" ht="37.5" customHeight="1">
      <c r="A38" s="39"/>
      <c r="B38" s="67"/>
      <c r="C38" s="44"/>
      <c r="D38" s="68"/>
      <c r="E38" s="37" t="s">
        <v>42</v>
      </c>
      <c r="F38" s="38" t="s">
        <v>43</v>
      </c>
      <c r="G38" s="64">
        <v>18900</v>
      </c>
      <c r="H38" s="64">
        <v>18900</v>
      </c>
      <c r="I38" s="35">
        <f>H38/G38</f>
        <v>1</v>
      </c>
      <c r="J38" s="45"/>
      <c r="K38" s="37"/>
      <c r="L38" s="37" t="s">
        <v>38</v>
      </c>
      <c r="M38" s="45"/>
      <c r="N38" s="95"/>
      <c r="P38" s="42"/>
    </row>
    <row r="39" spans="1:16" ht="18.75" customHeight="1">
      <c r="A39" s="39"/>
      <c r="B39" s="69" t="s">
        <v>44</v>
      </c>
      <c r="C39" s="70"/>
      <c r="D39" s="68"/>
      <c r="E39" s="68"/>
      <c r="F39" s="70"/>
      <c r="G39" s="68"/>
      <c r="H39" s="68"/>
      <c r="I39" s="71"/>
      <c r="J39" s="72"/>
      <c r="K39" s="68"/>
      <c r="L39" s="68"/>
      <c r="M39" s="99"/>
      <c r="N39" s="95"/>
      <c r="P39" s="42"/>
    </row>
    <row r="40" spans="1:16" ht="51.75" customHeight="1">
      <c r="A40" s="39"/>
      <c r="B40" s="73" t="s">
        <v>44</v>
      </c>
      <c r="C40" s="56" t="s">
        <v>18</v>
      </c>
      <c r="D40" s="37" t="s">
        <v>19</v>
      </c>
      <c r="E40" s="59" t="s">
        <v>37</v>
      </c>
      <c r="F40" s="34" t="s">
        <v>21</v>
      </c>
      <c r="G40" s="43">
        <v>100</v>
      </c>
      <c r="H40" s="43">
        <v>100</v>
      </c>
      <c r="I40" s="35">
        <f>H40/G40</f>
        <v>1</v>
      </c>
      <c r="J40" s="60">
        <f>I40</f>
        <v>1</v>
      </c>
      <c r="K40" s="33"/>
      <c r="L40" s="37" t="s">
        <v>38</v>
      </c>
      <c r="M40" s="36">
        <f>AVERAGE(J40:J41)</f>
        <v>1</v>
      </c>
      <c r="N40" s="95"/>
      <c r="P40" s="42"/>
    </row>
    <row r="41" spans="1:16" ht="29.25" customHeight="1">
      <c r="A41" s="39"/>
      <c r="B41" s="74"/>
      <c r="C41" s="51"/>
      <c r="D41" s="33" t="s">
        <v>23</v>
      </c>
      <c r="E41" s="37" t="s">
        <v>24</v>
      </c>
      <c r="F41" s="34" t="s">
        <v>25</v>
      </c>
      <c r="G41" s="43">
        <v>370</v>
      </c>
      <c r="H41" s="43">
        <v>370</v>
      </c>
      <c r="I41" s="35">
        <f>H41/G41</f>
        <v>1</v>
      </c>
      <c r="J41" s="45">
        <f>I41</f>
        <v>1</v>
      </c>
      <c r="K41" s="33"/>
      <c r="L41" s="38" t="s">
        <v>22</v>
      </c>
      <c r="M41" s="45"/>
      <c r="N41" s="95"/>
      <c r="P41" s="42"/>
    </row>
    <row r="42" spans="1:16" ht="17.25" customHeight="1">
      <c r="A42" s="39"/>
      <c r="B42" s="75" t="s">
        <v>45</v>
      </c>
      <c r="C42" s="70"/>
      <c r="D42" s="68"/>
      <c r="E42" s="68"/>
      <c r="F42" s="70"/>
      <c r="G42" s="68"/>
      <c r="H42" s="68"/>
      <c r="I42" s="71"/>
      <c r="J42" s="72"/>
      <c r="K42" s="68"/>
      <c r="L42" s="68"/>
      <c r="M42" s="99"/>
      <c r="N42" s="95"/>
      <c r="P42" s="42"/>
    </row>
    <row r="43" spans="1:16" ht="15" customHeight="1">
      <c r="A43" s="39"/>
      <c r="B43" s="69" t="s">
        <v>46</v>
      </c>
      <c r="C43" s="76"/>
      <c r="D43" s="77"/>
      <c r="E43" s="68"/>
      <c r="F43" s="70"/>
      <c r="G43" s="68"/>
      <c r="H43" s="68"/>
      <c r="I43" s="71"/>
      <c r="J43" s="78"/>
      <c r="K43" s="68"/>
      <c r="L43" s="68"/>
      <c r="M43" s="99"/>
      <c r="N43" s="95"/>
      <c r="P43" s="42"/>
    </row>
    <row r="44" spans="1:16" ht="37.5" customHeight="1">
      <c r="A44" s="39"/>
      <c r="B44" s="79" t="s">
        <v>45</v>
      </c>
      <c r="C44" s="56" t="s">
        <v>18</v>
      </c>
      <c r="D44" s="37" t="s">
        <v>19</v>
      </c>
      <c r="E44" s="59" t="s">
        <v>37</v>
      </c>
      <c r="F44" s="34" t="s">
        <v>21</v>
      </c>
      <c r="G44" s="40">
        <v>100</v>
      </c>
      <c r="H44" s="43">
        <v>100</v>
      </c>
      <c r="I44" s="35">
        <f>H44/G44</f>
        <v>1</v>
      </c>
      <c r="J44" s="60">
        <f>I44</f>
        <v>1</v>
      </c>
      <c r="K44" s="37"/>
      <c r="L44" s="37" t="s">
        <v>38</v>
      </c>
      <c r="M44" s="36">
        <f>AVERAGE(J44:J45)</f>
        <v>1</v>
      </c>
      <c r="N44" s="95"/>
      <c r="P44" s="42"/>
    </row>
    <row r="45" spans="1:16" ht="41.25" customHeight="1">
      <c r="A45" s="39"/>
      <c r="B45" s="80"/>
      <c r="C45" s="41"/>
      <c r="D45" s="32" t="s">
        <v>23</v>
      </c>
      <c r="E45" s="37" t="s">
        <v>24</v>
      </c>
      <c r="F45" s="63" t="s">
        <v>25</v>
      </c>
      <c r="G45" s="64">
        <v>12</v>
      </c>
      <c r="H45" s="64">
        <v>12</v>
      </c>
      <c r="I45" s="35">
        <f>H45/G45</f>
        <v>1</v>
      </c>
      <c r="J45" s="65">
        <f>AVERAGE(I45:I47)</f>
        <v>1</v>
      </c>
      <c r="K45" s="37"/>
      <c r="L45" s="38" t="s">
        <v>22</v>
      </c>
      <c r="M45" s="65"/>
      <c r="N45" s="95"/>
      <c r="P45" s="42"/>
    </row>
    <row r="46" spans="1:16" ht="40.5" customHeight="1">
      <c r="A46" s="39"/>
      <c r="B46" s="80"/>
      <c r="C46" s="41"/>
      <c r="D46" s="66"/>
      <c r="E46" s="33" t="s">
        <v>40</v>
      </c>
      <c r="F46" s="38" t="s">
        <v>41</v>
      </c>
      <c r="G46" s="64">
        <v>2135</v>
      </c>
      <c r="H46" s="64">
        <v>2135</v>
      </c>
      <c r="I46" s="35">
        <f>H46/G46</f>
        <v>1</v>
      </c>
      <c r="J46" s="65"/>
      <c r="K46" s="37"/>
      <c r="L46" s="37" t="s">
        <v>38</v>
      </c>
      <c r="M46" s="65"/>
      <c r="N46" s="95"/>
      <c r="P46" s="42"/>
    </row>
    <row r="47" spans="1:16" ht="42" customHeight="1">
      <c r="A47" s="39"/>
      <c r="B47" s="81"/>
      <c r="C47" s="44"/>
      <c r="D47" s="52"/>
      <c r="E47" s="33" t="s">
        <v>42</v>
      </c>
      <c r="F47" s="38" t="s">
        <v>43</v>
      </c>
      <c r="G47" s="64">
        <v>8540</v>
      </c>
      <c r="H47" s="64">
        <v>8540</v>
      </c>
      <c r="I47" s="35">
        <f>H47/G47</f>
        <v>1</v>
      </c>
      <c r="J47" s="45"/>
      <c r="K47" s="37"/>
      <c r="L47" s="37" t="s">
        <v>38</v>
      </c>
      <c r="M47" s="45"/>
      <c r="N47" s="95"/>
      <c r="P47" s="42"/>
    </row>
    <row r="48" spans="1:16" ht="18" customHeight="1">
      <c r="A48" s="39"/>
      <c r="B48" s="82" t="s">
        <v>47</v>
      </c>
      <c r="C48" s="70"/>
      <c r="D48" s="68"/>
      <c r="E48" s="68"/>
      <c r="F48" s="70"/>
      <c r="G48" s="68"/>
      <c r="H48" s="68"/>
      <c r="I48" s="71"/>
      <c r="J48" s="71"/>
      <c r="K48" s="68"/>
      <c r="L48" s="68"/>
      <c r="M48" s="99"/>
      <c r="N48" s="95"/>
      <c r="P48" s="42"/>
    </row>
    <row r="49" spans="1:16" ht="16.5" customHeight="1">
      <c r="A49" s="39"/>
      <c r="B49" s="82" t="s">
        <v>48</v>
      </c>
      <c r="C49" s="70"/>
      <c r="D49" s="77"/>
      <c r="E49" s="68"/>
      <c r="F49" s="70"/>
      <c r="G49" s="68"/>
      <c r="H49" s="68"/>
      <c r="I49" s="71"/>
      <c r="J49" s="71"/>
      <c r="K49" s="68"/>
      <c r="L49" s="68"/>
      <c r="M49" s="99"/>
      <c r="N49" s="95"/>
      <c r="P49" s="42"/>
    </row>
    <row r="50" spans="1:16" ht="48.75" customHeight="1">
      <c r="A50" s="39"/>
      <c r="B50" s="83" t="s">
        <v>47</v>
      </c>
      <c r="C50" s="84" t="s">
        <v>18</v>
      </c>
      <c r="D50" s="30" t="s">
        <v>19</v>
      </c>
      <c r="E50" s="85" t="s">
        <v>49</v>
      </c>
      <c r="F50" s="34" t="s">
        <v>21</v>
      </c>
      <c r="G50" s="37">
        <v>100</v>
      </c>
      <c r="H50" s="37">
        <v>100</v>
      </c>
      <c r="I50" s="35">
        <f>H50/G50</f>
        <v>1</v>
      </c>
      <c r="J50" s="36">
        <f>AVERAGE(I50:I51)</f>
        <v>1</v>
      </c>
      <c r="K50" s="37"/>
      <c r="L50" s="37" t="s">
        <v>55</v>
      </c>
      <c r="M50" s="36">
        <f>AVERAGE(J50:J52)</f>
        <v>1</v>
      </c>
      <c r="N50" s="95"/>
      <c r="P50" s="42"/>
    </row>
    <row r="51" spans="1:16" ht="46.5" customHeight="1">
      <c r="A51" s="39"/>
      <c r="B51" s="86"/>
      <c r="C51" s="62"/>
      <c r="D51" s="52"/>
      <c r="E51" s="85" t="s">
        <v>50</v>
      </c>
      <c r="F51" s="34" t="s">
        <v>21</v>
      </c>
      <c r="G51" s="37">
        <v>100</v>
      </c>
      <c r="H51" s="37">
        <v>100</v>
      </c>
      <c r="I51" s="35">
        <f>H51/G51</f>
        <v>1</v>
      </c>
      <c r="J51" s="45"/>
      <c r="K51" s="37"/>
      <c r="L51" s="37" t="s">
        <v>55</v>
      </c>
      <c r="M51" s="65"/>
      <c r="N51" s="95"/>
      <c r="P51" s="42"/>
    </row>
    <row r="52" spans="1:16" ht="44.25" customHeight="1">
      <c r="A52" s="39"/>
      <c r="B52" s="86"/>
      <c r="C52" s="41"/>
      <c r="D52" s="40" t="s">
        <v>23</v>
      </c>
      <c r="E52" s="87" t="s">
        <v>51</v>
      </c>
      <c r="F52" s="34" t="s">
        <v>52</v>
      </c>
      <c r="G52" s="37">
        <v>1</v>
      </c>
      <c r="H52" s="37">
        <v>1</v>
      </c>
      <c r="I52" s="35">
        <f>H52/G52</f>
        <v>1</v>
      </c>
      <c r="J52" s="65">
        <f>AVERAGE(I52:I53)</f>
        <v>1</v>
      </c>
      <c r="K52" s="37"/>
      <c r="L52" s="37" t="s">
        <v>53</v>
      </c>
      <c r="M52" s="65"/>
      <c r="N52" s="95"/>
      <c r="P52" s="42"/>
    </row>
    <row r="53" spans="1:16" ht="51.75" customHeight="1">
      <c r="A53" s="39"/>
      <c r="B53" s="88"/>
      <c r="C53" s="44"/>
      <c r="D53" s="52"/>
      <c r="E53" s="85" t="s">
        <v>54</v>
      </c>
      <c r="F53" s="34" t="s">
        <v>52</v>
      </c>
      <c r="G53" s="37">
        <v>700</v>
      </c>
      <c r="H53" s="37">
        <v>700</v>
      </c>
      <c r="I53" s="35">
        <f>H53/G53</f>
        <v>1</v>
      </c>
      <c r="J53" s="45"/>
      <c r="K53" s="37"/>
      <c r="L53" s="37" t="s">
        <v>55</v>
      </c>
      <c r="M53" s="45"/>
      <c r="N53" s="95"/>
      <c r="P53" s="42"/>
    </row>
    <row r="54" spans="1:16" ht="17.25" customHeight="1">
      <c r="A54" s="39"/>
      <c r="B54" s="274" t="s">
        <v>57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100"/>
      <c r="P54" s="42"/>
    </row>
    <row r="55" spans="1:16" ht="17.25" customHeight="1">
      <c r="A55" s="39"/>
      <c r="B55" s="96" t="s">
        <v>58</v>
      </c>
      <c r="C55" s="48"/>
      <c r="D55" s="48"/>
      <c r="E55" s="48"/>
      <c r="F55" s="48"/>
      <c r="G55" s="48"/>
      <c r="H55" s="48"/>
      <c r="I55" s="48"/>
      <c r="J55" s="97"/>
      <c r="K55" s="48"/>
      <c r="L55" s="48"/>
      <c r="M55" s="98"/>
      <c r="N55" s="100"/>
      <c r="P55" s="42"/>
    </row>
    <row r="56" spans="1:16" ht="54" customHeight="1">
      <c r="A56" s="39"/>
      <c r="B56" s="30" t="s">
        <v>57</v>
      </c>
      <c r="C56" s="56" t="s">
        <v>18</v>
      </c>
      <c r="D56" s="37" t="s">
        <v>19</v>
      </c>
      <c r="E56" s="101" t="s">
        <v>37</v>
      </c>
      <c r="F56" s="34" t="s">
        <v>21</v>
      </c>
      <c r="G56" s="43">
        <v>100</v>
      </c>
      <c r="H56" s="43">
        <v>100</v>
      </c>
      <c r="I56" s="35">
        <v>1</v>
      </c>
      <c r="J56" s="60">
        <f>I56</f>
        <v>1</v>
      </c>
      <c r="K56" s="37"/>
      <c r="L56" s="37" t="s">
        <v>38</v>
      </c>
      <c r="M56" s="36">
        <f>AVERAGE(J56:J57)</f>
        <v>1</v>
      </c>
      <c r="N56" s="100"/>
      <c r="P56" s="42"/>
    </row>
    <row r="57" spans="1:16" ht="52.5" customHeight="1">
      <c r="A57" s="50"/>
      <c r="B57" s="43"/>
      <c r="C57" s="51"/>
      <c r="D57" s="33" t="s">
        <v>23</v>
      </c>
      <c r="E57" s="37" t="s">
        <v>59</v>
      </c>
      <c r="F57" s="37" t="s">
        <v>60</v>
      </c>
      <c r="G57" s="102">
        <v>399432</v>
      </c>
      <c r="H57" s="102">
        <v>399432</v>
      </c>
      <c r="I57" s="35">
        <v>1</v>
      </c>
      <c r="J57" s="45">
        <f>I57</f>
        <v>1</v>
      </c>
      <c r="K57" s="37"/>
      <c r="L57" s="37" t="s">
        <v>38</v>
      </c>
      <c r="M57" s="45"/>
      <c r="N57" s="103"/>
      <c r="O57" s="104"/>
      <c r="P57" s="89"/>
    </row>
  </sheetData>
  <sheetProtection/>
  <mergeCells count="14">
    <mergeCell ref="B34:M34"/>
    <mergeCell ref="B54:M54"/>
    <mergeCell ref="B19:M19"/>
    <mergeCell ref="B23:M23"/>
    <mergeCell ref="B24:M24"/>
    <mergeCell ref="B28:M28"/>
    <mergeCell ref="B29:M29"/>
    <mergeCell ref="B33:M33"/>
    <mergeCell ref="L2:P2"/>
    <mergeCell ref="B3:M3"/>
    <mergeCell ref="B4:M4"/>
    <mergeCell ref="A7:A9"/>
    <mergeCell ref="B14:L14"/>
    <mergeCell ref="B18:M1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57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5" width="9.140625" style="1" customWidth="1"/>
    <col min="16" max="16" width="12.140625" style="1" bestFit="1" customWidth="1"/>
    <col min="17" max="16384" width="9.140625" style="1" customWidth="1"/>
  </cols>
  <sheetData>
    <row r="3" spans="2:13" ht="18.75"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180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</row>
    <row r="7" spans="1:16" s="25" customFormat="1" ht="15" customHeight="1">
      <c r="A7" s="264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s="25" customFormat="1" ht="15" customHeight="1">
      <c r="A8" s="265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92"/>
      <c r="N8" s="23"/>
      <c r="O8" s="24"/>
      <c r="P8" s="24"/>
    </row>
    <row r="9" spans="1:16" s="25" customFormat="1" ht="15" customHeight="1">
      <c r="A9" s="265"/>
      <c r="B9" s="28" t="s">
        <v>17</v>
      </c>
      <c r="C9" s="29"/>
      <c r="D9" s="27"/>
      <c r="E9" s="27"/>
      <c r="F9" s="27"/>
      <c r="G9" s="27"/>
      <c r="H9" s="27"/>
      <c r="I9" s="27"/>
      <c r="J9" s="27"/>
      <c r="K9" s="27"/>
      <c r="L9" s="27"/>
      <c r="M9" s="92"/>
      <c r="N9" s="23"/>
      <c r="O9" s="24"/>
      <c r="P9" s="24"/>
    </row>
    <row r="10" spans="1:16" s="25" customFormat="1" ht="91.5" customHeight="1">
      <c r="A10" s="18"/>
      <c r="B10" s="30" t="s">
        <v>16</v>
      </c>
      <c r="C10" s="31" t="s">
        <v>18</v>
      </c>
      <c r="D10" s="32" t="s">
        <v>19</v>
      </c>
      <c r="E10" s="33" t="s">
        <v>20</v>
      </c>
      <c r="F10" s="34" t="s">
        <v>21</v>
      </c>
      <c r="G10" s="34">
        <v>100</v>
      </c>
      <c r="H10" s="34">
        <v>100</v>
      </c>
      <c r="I10" s="35">
        <f>H10/G10</f>
        <v>1</v>
      </c>
      <c r="J10" s="36">
        <f>I10</f>
        <v>1</v>
      </c>
      <c r="K10" s="33"/>
      <c r="L10" s="38" t="s">
        <v>22</v>
      </c>
      <c r="M10" s="234">
        <f>AVERAGE(J10:J11)</f>
        <v>1</v>
      </c>
      <c r="N10" s="229">
        <f>AVERAGE(M10:M57)</f>
        <v>1</v>
      </c>
      <c r="O10" s="231">
        <f>(J10+J15+J20+J25+J30+J35+J40+J44+J50+J56)/10</f>
        <v>1</v>
      </c>
      <c r="P10" s="231">
        <f>(J11+J16+J21+J26+J31+J36+J41+J45+J52+J57)/10</f>
        <v>1</v>
      </c>
    </row>
    <row r="11" spans="1:16" ht="33" customHeight="1">
      <c r="A11" s="39"/>
      <c r="B11" s="40"/>
      <c r="C11" s="41"/>
      <c r="D11" s="30" t="s">
        <v>23</v>
      </c>
      <c r="E11" s="37" t="s">
        <v>24</v>
      </c>
      <c r="F11" s="34" t="s">
        <v>25</v>
      </c>
      <c r="G11" s="34">
        <v>19</v>
      </c>
      <c r="H11" s="34">
        <v>19</v>
      </c>
      <c r="I11" s="35">
        <f>H11/G11</f>
        <v>1</v>
      </c>
      <c r="J11" s="36">
        <f>AVERAGE(I11:I12)</f>
        <v>1</v>
      </c>
      <c r="K11" s="33"/>
      <c r="L11" s="38" t="s">
        <v>22</v>
      </c>
      <c r="M11" s="65"/>
      <c r="N11" s="93"/>
      <c r="O11" s="94"/>
      <c r="P11" s="42"/>
    </row>
    <row r="12" spans="1:16" ht="49.5" customHeight="1">
      <c r="A12" s="39"/>
      <c r="B12" s="43"/>
      <c r="C12" s="44"/>
      <c r="D12" s="43"/>
      <c r="E12" s="33" t="s">
        <v>26</v>
      </c>
      <c r="F12" s="34" t="s">
        <v>25</v>
      </c>
      <c r="G12" s="34">
        <v>2</v>
      </c>
      <c r="H12" s="34">
        <v>2</v>
      </c>
      <c r="I12" s="35">
        <f>H12/G12</f>
        <v>1</v>
      </c>
      <c r="J12" s="45"/>
      <c r="K12" s="33"/>
      <c r="L12" s="38" t="s">
        <v>22</v>
      </c>
      <c r="M12" s="45"/>
      <c r="N12" s="95"/>
      <c r="P12" s="42"/>
    </row>
    <row r="13" spans="1:16" ht="15.75" customHeight="1">
      <c r="A13" s="39"/>
      <c r="B13" s="46" t="s">
        <v>16</v>
      </c>
      <c r="C13" s="44"/>
      <c r="D13" s="43"/>
      <c r="E13" s="37"/>
      <c r="F13" s="34"/>
      <c r="G13" s="47"/>
      <c r="H13" s="47"/>
      <c r="I13" s="48"/>
      <c r="J13" s="48"/>
      <c r="K13" s="48"/>
      <c r="L13" s="48"/>
      <c r="M13" s="52"/>
      <c r="N13" s="95"/>
      <c r="P13" s="42"/>
    </row>
    <row r="14" spans="1:16" ht="16.5" customHeight="1">
      <c r="A14" s="39"/>
      <c r="B14" s="266" t="s">
        <v>27</v>
      </c>
      <c r="C14" s="267"/>
      <c r="D14" s="268"/>
      <c r="E14" s="268"/>
      <c r="F14" s="268"/>
      <c r="G14" s="268"/>
      <c r="H14" s="268"/>
      <c r="I14" s="268"/>
      <c r="J14" s="268"/>
      <c r="K14" s="268"/>
      <c r="L14" s="269"/>
      <c r="M14" s="49"/>
      <c r="N14" s="95"/>
      <c r="P14" s="42"/>
    </row>
    <row r="15" spans="1:16" ht="98.25" customHeight="1">
      <c r="A15" s="39"/>
      <c r="B15" s="30" t="s">
        <v>16</v>
      </c>
      <c r="C15" s="31" t="s">
        <v>18</v>
      </c>
      <c r="D15" s="32" t="s">
        <v>19</v>
      </c>
      <c r="E15" s="33" t="s">
        <v>20</v>
      </c>
      <c r="F15" s="34" t="s">
        <v>21</v>
      </c>
      <c r="G15" s="37">
        <v>100</v>
      </c>
      <c r="H15" s="37">
        <v>100</v>
      </c>
      <c r="I15" s="35">
        <f>H15/G15</f>
        <v>1</v>
      </c>
      <c r="J15" s="36">
        <f>I15</f>
        <v>1</v>
      </c>
      <c r="K15" s="37"/>
      <c r="L15" s="38" t="s">
        <v>22</v>
      </c>
      <c r="M15" s="36">
        <f>AVERAGE(J15:J16)</f>
        <v>1</v>
      </c>
      <c r="N15" s="95"/>
      <c r="P15" s="42"/>
    </row>
    <row r="16" spans="1:16" ht="24.75" customHeight="1">
      <c r="A16" s="39"/>
      <c r="B16" s="40"/>
      <c r="C16" s="41"/>
      <c r="D16" s="30" t="s">
        <v>23</v>
      </c>
      <c r="E16" s="37" t="s">
        <v>24</v>
      </c>
      <c r="F16" s="34" t="s">
        <v>25</v>
      </c>
      <c r="G16" s="37">
        <v>0</v>
      </c>
      <c r="H16" s="37">
        <v>0</v>
      </c>
      <c r="I16" s="35">
        <v>1</v>
      </c>
      <c r="J16" s="36">
        <f>AVERAGE(I16)</f>
        <v>1</v>
      </c>
      <c r="K16" s="37"/>
      <c r="L16" s="38" t="s">
        <v>22</v>
      </c>
      <c r="M16" s="65"/>
      <c r="N16" s="95"/>
      <c r="P16" s="42"/>
    </row>
    <row r="17" spans="1:16" ht="52.5" customHeight="1">
      <c r="A17" s="39"/>
      <c r="B17" s="43"/>
      <c r="C17" s="51"/>
      <c r="D17" s="52"/>
      <c r="E17" s="33" t="s">
        <v>26</v>
      </c>
      <c r="F17" s="34" t="s">
        <v>25</v>
      </c>
      <c r="G17" s="37">
        <v>0</v>
      </c>
      <c r="H17" s="37">
        <v>0</v>
      </c>
      <c r="I17" s="35">
        <v>1</v>
      </c>
      <c r="J17" s="45"/>
      <c r="K17" s="37"/>
      <c r="L17" s="38" t="s">
        <v>22</v>
      </c>
      <c r="M17" s="45"/>
      <c r="N17" s="95"/>
      <c r="P17" s="42"/>
    </row>
    <row r="18" spans="1:16" ht="16.5" customHeight="1">
      <c r="A18" s="39"/>
      <c r="B18" s="270" t="s">
        <v>28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  <c r="N18" s="95"/>
      <c r="P18" s="42"/>
    </row>
    <row r="19" spans="1:16" ht="19.5" customHeight="1">
      <c r="A19" s="39"/>
      <c r="B19" s="266" t="s">
        <v>17</v>
      </c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9"/>
      <c r="N19" s="95"/>
      <c r="P19" s="42"/>
    </row>
    <row r="20" spans="1:16" ht="89.25" customHeight="1">
      <c r="A20" s="39"/>
      <c r="B20" s="55" t="s">
        <v>28</v>
      </c>
      <c r="C20" s="56" t="s">
        <v>18</v>
      </c>
      <c r="D20" s="33" t="s">
        <v>19</v>
      </c>
      <c r="E20" s="33" t="s">
        <v>29</v>
      </c>
      <c r="F20" s="34" t="s">
        <v>21</v>
      </c>
      <c r="G20" s="34">
        <v>100</v>
      </c>
      <c r="H20" s="34">
        <v>100</v>
      </c>
      <c r="I20" s="35">
        <f>H20/G20</f>
        <v>1</v>
      </c>
      <c r="J20" s="36">
        <f>I20</f>
        <v>1</v>
      </c>
      <c r="K20" s="37"/>
      <c r="L20" s="38" t="s">
        <v>22</v>
      </c>
      <c r="M20" s="36">
        <f>AVERAGE(J20:J21)</f>
        <v>1</v>
      </c>
      <c r="N20" s="95"/>
      <c r="P20" s="42"/>
    </row>
    <row r="21" spans="1:16" ht="30" customHeight="1">
      <c r="A21" s="39"/>
      <c r="B21" s="57"/>
      <c r="C21" s="41"/>
      <c r="D21" s="32" t="s">
        <v>23</v>
      </c>
      <c r="E21" s="37" t="s">
        <v>24</v>
      </c>
      <c r="F21" s="34" t="s">
        <v>25</v>
      </c>
      <c r="G21" s="34">
        <v>17</v>
      </c>
      <c r="H21" s="34">
        <v>17</v>
      </c>
      <c r="I21" s="35">
        <f>H21/G21</f>
        <v>1</v>
      </c>
      <c r="J21" s="36">
        <f>AVERAGE(I21:I22)</f>
        <v>1</v>
      </c>
      <c r="K21" s="37"/>
      <c r="L21" s="38" t="s">
        <v>22</v>
      </c>
      <c r="M21" s="65"/>
      <c r="N21" s="95"/>
      <c r="P21" s="42"/>
    </row>
    <row r="22" spans="1:16" ht="51.75" customHeight="1">
      <c r="A22" s="39"/>
      <c r="B22" s="54"/>
      <c r="C22" s="58"/>
      <c r="D22" s="43"/>
      <c r="E22" s="33" t="s">
        <v>30</v>
      </c>
      <c r="F22" s="34" t="s">
        <v>25</v>
      </c>
      <c r="G22" s="37">
        <v>3</v>
      </c>
      <c r="H22" s="37">
        <v>3</v>
      </c>
      <c r="I22" s="35">
        <f>H22/G22</f>
        <v>1</v>
      </c>
      <c r="J22" s="45"/>
      <c r="K22" s="37"/>
      <c r="L22" s="38" t="s">
        <v>22</v>
      </c>
      <c r="M22" s="45"/>
      <c r="N22" s="95"/>
      <c r="P22" s="42"/>
    </row>
    <row r="23" spans="1:16" ht="18" customHeight="1">
      <c r="A23" s="39"/>
      <c r="B23" s="274" t="s">
        <v>28</v>
      </c>
      <c r="C23" s="275"/>
      <c r="D23" s="275"/>
      <c r="E23" s="268"/>
      <c r="F23" s="268"/>
      <c r="G23" s="268"/>
      <c r="H23" s="268"/>
      <c r="I23" s="268"/>
      <c r="J23" s="268"/>
      <c r="K23" s="268"/>
      <c r="L23" s="268"/>
      <c r="M23" s="269"/>
      <c r="N23" s="95"/>
      <c r="P23" s="42"/>
    </row>
    <row r="24" spans="1:16" ht="18" customHeight="1">
      <c r="A24" s="39"/>
      <c r="B24" s="266" t="s">
        <v>27</v>
      </c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9"/>
      <c r="N24" s="95"/>
      <c r="P24" s="42"/>
    </row>
    <row r="25" spans="1:16" ht="96.75" customHeight="1">
      <c r="A25" s="39"/>
      <c r="B25" s="30" t="s">
        <v>28</v>
      </c>
      <c r="C25" s="31" t="s">
        <v>18</v>
      </c>
      <c r="D25" s="32" t="s">
        <v>19</v>
      </c>
      <c r="E25" s="33" t="s">
        <v>56</v>
      </c>
      <c r="F25" s="34" t="s">
        <v>21</v>
      </c>
      <c r="G25" s="34">
        <v>100</v>
      </c>
      <c r="H25" s="34">
        <v>100</v>
      </c>
      <c r="I25" s="35">
        <f>H25/G25</f>
        <v>1</v>
      </c>
      <c r="J25" s="36">
        <f>I25</f>
        <v>1</v>
      </c>
      <c r="K25" s="37"/>
      <c r="L25" s="38" t="s">
        <v>22</v>
      </c>
      <c r="M25" s="36">
        <f>AVERAGE(J25:J26)</f>
        <v>1</v>
      </c>
      <c r="N25" s="95"/>
      <c r="P25" s="42"/>
    </row>
    <row r="26" spans="1:16" ht="33" customHeight="1">
      <c r="A26" s="39"/>
      <c r="B26" s="40"/>
      <c r="C26" s="41"/>
      <c r="D26" s="30" t="s">
        <v>23</v>
      </c>
      <c r="E26" s="37" t="s">
        <v>24</v>
      </c>
      <c r="F26" s="34" t="s">
        <v>25</v>
      </c>
      <c r="G26" s="34">
        <v>7</v>
      </c>
      <c r="H26" s="34">
        <v>7</v>
      </c>
      <c r="I26" s="35">
        <v>1</v>
      </c>
      <c r="J26" s="36">
        <f>AVERAGE(I26:I27)</f>
        <v>1</v>
      </c>
      <c r="K26" s="37"/>
      <c r="L26" s="38" t="s">
        <v>22</v>
      </c>
      <c r="M26" s="65"/>
      <c r="N26" s="95"/>
      <c r="P26" s="42"/>
    </row>
    <row r="27" spans="1:16" ht="56.25" customHeight="1">
      <c r="A27" s="39"/>
      <c r="B27" s="43"/>
      <c r="C27" s="44"/>
      <c r="D27" s="52"/>
      <c r="E27" s="33" t="s">
        <v>30</v>
      </c>
      <c r="F27" s="34" t="s">
        <v>25</v>
      </c>
      <c r="G27" s="37">
        <v>2</v>
      </c>
      <c r="H27" s="37">
        <v>2</v>
      </c>
      <c r="I27" s="35">
        <v>1</v>
      </c>
      <c r="J27" s="45"/>
      <c r="K27" s="37"/>
      <c r="L27" s="38" t="s">
        <v>22</v>
      </c>
      <c r="M27" s="45"/>
      <c r="N27" s="95"/>
      <c r="P27" s="42"/>
    </row>
    <row r="28" spans="1:16" ht="20.25" customHeight="1">
      <c r="A28" s="39"/>
      <c r="B28" s="274" t="s">
        <v>31</v>
      </c>
      <c r="C28" s="275"/>
      <c r="D28" s="275"/>
      <c r="E28" s="268"/>
      <c r="F28" s="268"/>
      <c r="G28" s="268"/>
      <c r="H28" s="268"/>
      <c r="I28" s="268"/>
      <c r="J28" s="268"/>
      <c r="K28" s="268"/>
      <c r="L28" s="268"/>
      <c r="M28" s="269"/>
      <c r="N28" s="95"/>
      <c r="P28" s="42"/>
    </row>
    <row r="29" spans="1:16" ht="20.25" customHeight="1">
      <c r="A29" s="39"/>
      <c r="B29" s="266" t="s">
        <v>17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9"/>
      <c r="N29" s="95"/>
      <c r="P29" s="42"/>
    </row>
    <row r="30" spans="1:16" ht="83.25" customHeight="1">
      <c r="A30" s="39"/>
      <c r="B30" s="30" t="s">
        <v>32</v>
      </c>
      <c r="C30" s="56" t="s">
        <v>18</v>
      </c>
      <c r="D30" s="37" t="s">
        <v>19</v>
      </c>
      <c r="E30" s="33" t="s">
        <v>33</v>
      </c>
      <c r="F30" s="34" t="s">
        <v>21</v>
      </c>
      <c r="G30" s="34">
        <v>100</v>
      </c>
      <c r="H30" s="34">
        <v>100</v>
      </c>
      <c r="I30" s="35">
        <v>1</v>
      </c>
      <c r="J30" s="36">
        <f>I30</f>
        <v>1</v>
      </c>
      <c r="K30" s="37"/>
      <c r="L30" s="38" t="s">
        <v>22</v>
      </c>
      <c r="M30" s="36">
        <f>AVERAGE(J30:J31)</f>
        <v>1</v>
      </c>
      <c r="N30" s="95"/>
      <c r="P30" s="42"/>
    </row>
    <row r="31" spans="1:16" ht="33" customHeight="1">
      <c r="A31" s="39"/>
      <c r="B31" s="30"/>
      <c r="C31" s="56"/>
      <c r="D31" s="30" t="s">
        <v>23</v>
      </c>
      <c r="E31" s="37" t="s">
        <v>24</v>
      </c>
      <c r="F31" s="34" t="s">
        <v>25</v>
      </c>
      <c r="G31" s="34">
        <v>3</v>
      </c>
      <c r="H31" s="34">
        <v>3</v>
      </c>
      <c r="I31" s="35">
        <f>H31/G31</f>
        <v>1</v>
      </c>
      <c r="J31" s="36">
        <f>AVERAGE(I31:I32)</f>
        <v>1</v>
      </c>
      <c r="K31" s="37"/>
      <c r="L31" s="38" t="s">
        <v>22</v>
      </c>
      <c r="M31" s="65"/>
      <c r="N31" s="95"/>
      <c r="P31" s="42"/>
    </row>
    <row r="32" spans="1:16" ht="62.25" customHeight="1">
      <c r="A32" s="39"/>
      <c r="B32" s="43"/>
      <c r="C32" s="51"/>
      <c r="D32" s="52"/>
      <c r="E32" s="33" t="s">
        <v>34</v>
      </c>
      <c r="F32" s="34" t="s">
        <v>25</v>
      </c>
      <c r="G32" s="34">
        <v>0</v>
      </c>
      <c r="H32" s="34">
        <v>0</v>
      </c>
      <c r="I32" s="35">
        <v>1</v>
      </c>
      <c r="J32" s="45"/>
      <c r="K32" s="37"/>
      <c r="L32" s="38" t="s">
        <v>22</v>
      </c>
      <c r="M32" s="45"/>
      <c r="N32" s="95"/>
      <c r="P32" s="42"/>
    </row>
    <row r="33" spans="1:16" ht="15.75" customHeight="1">
      <c r="A33" s="39"/>
      <c r="B33" s="274" t="s">
        <v>35</v>
      </c>
      <c r="C33" s="275"/>
      <c r="D33" s="275"/>
      <c r="E33" s="268"/>
      <c r="F33" s="268"/>
      <c r="G33" s="268"/>
      <c r="H33" s="268"/>
      <c r="I33" s="268"/>
      <c r="J33" s="268"/>
      <c r="K33" s="268"/>
      <c r="L33" s="268"/>
      <c r="M33" s="269"/>
      <c r="N33" s="95"/>
      <c r="P33" s="42"/>
    </row>
    <row r="34" spans="1:16" ht="15.75" customHeight="1">
      <c r="A34" s="39"/>
      <c r="B34" s="273" t="s">
        <v>36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9"/>
      <c r="N34" s="95"/>
      <c r="P34" s="42"/>
    </row>
    <row r="35" spans="1:16" ht="49.5" customHeight="1">
      <c r="A35" s="39"/>
      <c r="B35" s="53" t="s">
        <v>35</v>
      </c>
      <c r="C35" s="56" t="s">
        <v>18</v>
      </c>
      <c r="D35" s="37" t="s">
        <v>19</v>
      </c>
      <c r="E35" s="59" t="s">
        <v>37</v>
      </c>
      <c r="F35" s="34" t="s">
        <v>21</v>
      </c>
      <c r="G35" s="40">
        <v>100</v>
      </c>
      <c r="H35" s="43">
        <v>100</v>
      </c>
      <c r="I35" s="35">
        <f>H35/G35</f>
        <v>1</v>
      </c>
      <c r="J35" s="60">
        <f>I35</f>
        <v>1</v>
      </c>
      <c r="K35" s="37"/>
      <c r="L35" s="37" t="s">
        <v>38</v>
      </c>
      <c r="M35" s="36">
        <f>AVERAGE(J35:J36)</f>
        <v>1</v>
      </c>
      <c r="N35" s="95"/>
      <c r="P35" s="42"/>
    </row>
    <row r="36" spans="1:16" ht="27" customHeight="1">
      <c r="A36" s="39"/>
      <c r="B36" s="61"/>
      <c r="C36" s="62"/>
      <c r="D36" s="32" t="s">
        <v>23</v>
      </c>
      <c r="E36" s="37" t="s">
        <v>39</v>
      </c>
      <c r="F36" s="63" t="s">
        <v>25</v>
      </c>
      <c r="G36" s="64">
        <v>20</v>
      </c>
      <c r="H36" s="64">
        <v>20</v>
      </c>
      <c r="I36" s="35">
        <f>H36/G36</f>
        <v>1</v>
      </c>
      <c r="J36" s="65">
        <f>AVERAGE(I36:I38)</f>
        <v>1</v>
      </c>
      <c r="K36" s="37"/>
      <c r="L36" s="38" t="s">
        <v>22</v>
      </c>
      <c r="M36" s="65"/>
      <c r="N36" s="95"/>
      <c r="P36" s="42"/>
    </row>
    <row r="37" spans="1:16" ht="42" customHeight="1">
      <c r="A37" s="39"/>
      <c r="B37" s="61"/>
      <c r="C37" s="62"/>
      <c r="D37" s="66"/>
      <c r="E37" s="33" t="s">
        <v>40</v>
      </c>
      <c r="F37" s="38" t="s">
        <v>41</v>
      </c>
      <c r="G37" s="64">
        <v>420</v>
      </c>
      <c r="H37" s="64">
        <v>420</v>
      </c>
      <c r="I37" s="35">
        <f>H37/G37</f>
        <v>1</v>
      </c>
      <c r="J37" s="65"/>
      <c r="K37" s="37"/>
      <c r="L37" s="37" t="s">
        <v>38</v>
      </c>
      <c r="M37" s="65"/>
      <c r="N37" s="95"/>
      <c r="P37" s="42"/>
    </row>
    <row r="38" spans="1:16" ht="37.5" customHeight="1">
      <c r="A38" s="39"/>
      <c r="B38" s="67"/>
      <c r="C38" s="44"/>
      <c r="D38" s="68"/>
      <c r="E38" s="37" t="s">
        <v>42</v>
      </c>
      <c r="F38" s="38" t="s">
        <v>43</v>
      </c>
      <c r="G38" s="64">
        <v>2520</v>
      </c>
      <c r="H38" s="64">
        <v>2520</v>
      </c>
      <c r="I38" s="35">
        <f>H38/G38</f>
        <v>1</v>
      </c>
      <c r="J38" s="45"/>
      <c r="K38" s="37"/>
      <c r="L38" s="37" t="s">
        <v>38</v>
      </c>
      <c r="M38" s="45"/>
      <c r="N38" s="95"/>
      <c r="P38" s="42"/>
    </row>
    <row r="39" spans="1:16" ht="18.75" customHeight="1">
      <c r="A39" s="39"/>
      <c r="B39" s="69" t="s">
        <v>44</v>
      </c>
      <c r="C39" s="70"/>
      <c r="D39" s="68"/>
      <c r="E39" s="68"/>
      <c r="F39" s="70"/>
      <c r="G39" s="68"/>
      <c r="H39" s="68"/>
      <c r="I39" s="71"/>
      <c r="J39" s="72"/>
      <c r="K39" s="68"/>
      <c r="L39" s="68"/>
      <c r="M39" s="99"/>
      <c r="N39" s="95"/>
      <c r="P39" s="42"/>
    </row>
    <row r="40" spans="1:16" ht="51" customHeight="1">
      <c r="A40" s="39"/>
      <c r="B40" s="73" t="s">
        <v>44</v>
      </c>
      <c r="C40" s="56" t="s">
        <v>18</v>
      </c>
      <c r="D40" s="37" t="s">
        <v>19</v>
      </c>
      <c r="E40" s="59" t="s">
        <v>37</v>
      </c>
      <c r="F40" s="34" t="s">
        <v>21</v>
      </c>
      <c r="G40" s="43">
        <v>100</v>
      </c>
      <c r="H40" s="43">
        <v>100</v>
      </c>
      <c r="I40" s="35">
        <f>H40/G40</f>
        <v>1</v>
      </c>
      <c r="J40" s="60">
        <f>I40</f>
        <v>1</v>
      </c>
      <c r="K40" s="33"/>
      <c r="L40" s="37" t="s">
        <v>38</v>
      </c>
      <c r="M40" s="36">
        <f>AVERAGE(J40:J41)</f>
        <v>1</v>
      </c>
      <c r="N40" s="95"/>
      <c r="P40" s="42"/>
    </row>
    <row r="41" spans="1:16" ht="29.25" customHeight="1">
      <c r="A41" s="39"/>
      <c r="B41" s="74"/>
      <c r="C41" s="51"/>
      <c r="D41" s="33" t="s">
        <v>23</v>
      </c>
      <c r="E41" s="37" t="s">
        <v>24</v>
      </c>
      <c r="F41" s="34" t="s">
        <v>25</v>
      </c>
      <c r="G41" s="43">
        <v>46</v>
      </c>
      <c r="H41" s="43">
        <v>46</v>
      </c>
      <c r="I41" s="35">
        <f>H41/G41</f>
        <v>1</v>
      </c>
      <c r="J41" s="45">
        <f>I41</f>
        <v>1</v>
      </c>
      <c r="K41" s="33"/>
      <c r="L41" s="38" t="s">
        <v>22</v>
      </c>
      <c r="M41" s="45"/>
      <c r="N41" s="95"/>
      <c r="P41" s="42"/>
    </row>
    <row r="42" spans="1:16" ht="17.25" customHeight="1">
      <c r="A42" s="39"/>
      <c r="B42" s="75" t="s">
        <v>45</v>
      </c>
      <c r="C42" s="70"/>
      <c r="D42" s="68"/>
      <c r="E42" s="68"/>
      <c r="F42" s="70"/>
      <c r="G42" s="68"/>
      <c r="H42" s="68"/>
      <c r="I42" s="71"/>
      <c r="J42" s="72"/>
      <c r="K42" s="68"/>
      <c r="L42" s="68"/>
      <c r="M42" s="99"/>
      <c r="N42" s="95"/>
      <c r="P42" s="42"/>
    </row>
    <row r="43" spans="1:16" ht="15" customHeight="1">
      <c r="A43" s="39"/>
      <c r="B43" s="69" t="s">
        <v>46</v>
      </c>
      <c r="C43" s="76"/>
      <c r="D43" s="77"/>
      <c r="E43" s="68"/>
      <c r="F43" s="70"/>
      <c r="G43" s="68"/>
      <c r="H43" s="68"/>
      <c r="I43" s="71"/>
      <c r="J43" s="78"/>
      <c r="K43" s="68"/>
      <c r="L43" s="68"/>
      <c r="M43" s="99"/>
      <c r="N43" s="95"/>
      <c r="P43" s="42"/>
    </row>
    <row r="44" spans="1:16" ht="51" customHeight="1">
      <c r="A44" s="39"/>
      <c r="B44" s="79" t="s">
        <v>45</v>
      </c>
      <c r="C44" s="56" t="s">
        <v>18</v>
      </c>
      <c r="D44" s="37" t="s">
        <v>19</v>
      </c>
      <c r="E44" s="59" t="s">
        <v>37</v>
      </c>
      <c r="F44" s="34" t="s">
        <v>21</v>
      </c>
      <c r="G44" s="40">
        <v>100</v>
      </c>
      <c r="H44" s="43">
        <v>100</v>
      </c>
      <c r="I44" s="35">
        <f>H44/G44</f>
        <v>1</v>
      </c>
      <c r="J44" s="60">
        <f>I44</f>
        <v>1</v>
      </c>
      <c r="K44" s="37"/>
      <c r="L44" s="37" t="s">
        <v>38</v>
      </c>
      <c r="M44" s="36">
        <f>AVERAGE(J44:J45)</f>
        <v>1</v>
      </c>
      <c r="N44" s="95"/>
      <c r="P44" s="42"/>
    </row>
    <row r="45" spans="1:16" ht="41.25" customHeight="1">
      <c r="A45" s="39"/>
      <c r="B45" s="80"/>
      <c r="C45" s="41"/>
      <c r="D45" s="32" t="s">
        <v>23</v>
      </c>
      <c r="E45" s="37" t="s">
        <v>24</v>
      </c>
      <c r="F45" s="63" t="s">
        <v>25</v>
      </c>
      <c r="G45" s="64">
        <v>9</v>
      </c>
      <c r="H45" s="64">
        <v>9</v>
      </c>
      <c r="I45" s="35">
        <f>H45/G45</f>
        <v>1</v>
      </c>
      <c r="J45" s="65">
        <f>AVERAGE(I45:I47)</f>
        <v>1</v>
      </c>
      <c r="K45" s="37"/>
      <c r="L45" s="38" t="s">
        <v>22</v>
      </c>
      <c r="M45" s="65"/>
      <c r="N45" s="95"/>
      <c r="P45" s="42"/>
    </row>
    <row r="46" spans="1:16" ht="40.5" customHeight="1">
      <c r="A46" s="39"/>
      <c r="B46" s="80"/>
      <c r="C46" s="41"/>
      <c r="D46" s="66"/>
      <c r="E46" s="33" t="s">
        <v>40</v>
      </c>
      <c r="F46" s="38" t="s">
        <v>41</v>
      </c>
      <c r="G46" s="64">
        <v>1610</v>
      </c>
      <c r="H46" s="64">
        <v>1610</v>
      </c>
      <c r="I46" s="35">
        <f>H46/G46</f>
        <v>1</v>
      </c>
      <c r="J46" s="65"/>
      <c r="K46" s="37"/>
      <c r="L46" s="37" t="s">
        <v>38</v>
      </c>
      <c r="M46" s="65"/>
      <c r="N46" s="95"/>
      <c r="P46" s="42"/>
    </row>
    <row r="47" spans="1:16" ht="42" customHeight="1">
      <c r="A47" s="39"/>
      <c r="B47" s="81"/>
      <c r="C47" s="44"/>
      <c r="D47" s="52"/>
      <c r="E47" s="33" t="s">
        <v>42</v>
      </c>
      <c r="F47" s="38" t="s">
        <v>43</v>
      </c>
      <c r="G47" s="64">
        <v>6460</v>
      </c>
      <c r="H47" s="64">
        <v>6460</v>
      </c>
      <c r="I47" s="35">
        <f>H47/G47</f>
        <v>1</v>
      </c>
      <c r="J47" s="45"/>
      <c r="K47" s="37"/>
      <c r="L47" s="37" t="s">
        <v>38</v>
      </c>
      <c r="M47" s="45"/>
      <c r="N47" s="95"/>
      <c r="P47" s="42"/>
    </row>
    <row r="48" spans="1:16" ht="18" customHeight="1">
      <c r="A48" s="39"/>
      <c r="B48" s="82" t="s">
        <v>47</v>
      </c>
      <c r="C48" s="70"/>
      <c r="D48" s="68"/>
      <c r="E48" s="68"/>
      <c r="F48" s="70"/>
      <c r="G48" s="68"/>
      <c r="H48" s="68"/>
      <c r="I48" s="71"/>
      <c r="J48" s="71"/>
      <c r="K48" s="68"/>
      <c r="L48" s="68"/>
      <c r="M48" s="99"/>
      <c r="N48" s="95"/>
      <c r="P48" s="42"/>
    </row>
    <row r="49" spans="1:16" ht="16.5" customHeight="1">
      <c r="A49" s="39"/>
      <c r="B49" s="82" t="s">
        <v>48</v>
      </c>
      <c r="C49" s="70"/>
      <c r="D49" s="77"/>
      <c r="E49" s="68"/>
      <c r="F49" s="70"/>
      <c r="G49" s="68"/>
      <c r="H49" s="68"/>
      <c r="I49" s="71"/>
      <c r="J49" s="71"/>
      <c r="K49" s="68"/>
      <c r="L49" s="68"/>
      <c r="M49" s="99"/>
      <c r="N49" s="95"/>
      <c r="P49" s="42"/>
    </row>
    <row r="50" spans="1:16" ht="74.25" customHeight="1">
      <c r="A50" s="39"/>
      <c r="B50" s="83" t="s">
        <v>47</v>
      </c>
      <c r="C50" s="84" t="s">
        <v>18</v>
      </c>
      <c r="D50" s="30" t="s">
        <v>19</v>
      </c>
      <c r="E50" s="85" t="s">
        <v>49</v>
      </c>
      <c r="F50" s="34" t="s">
        <v>21</v>
      </c>
      <c r="G50" s="37">
        <v>100</v>
      </c>
      <c r="H50" s="37">
        <v>100</v>
      </c>
      <c r="I50" s="35">
        <f>H50/G50</f>
        <v>1</v>
      </c>
      <c r="J50" s="36">
        <f>AVERAGE(I50:I51)</f>
        <v>1</v>
      </c>
      <c r="K50" s="37"/>
      <c r="L50" s="37" t="s">
        <v>55</v>
      </c>
      <c r="M50" s="36">
        <f>AVERAGE(J50:J52)</f>
        <v>1</v>
      </c>
      <c r="N50" s="95"/>
      <c r="P50" s="42"/>
    </row>
    <row r="51" spans="1:16" ht="41.25" customHeight="1">
      <c r="A51" s="39"/>
      <c r="B51" s="86"/>
      <c r="C51" s="62"/>
      <c r="D51" s="52"/>
      <c r="E51" s="85" t="s">
        <v>50</v>
      </c>
      <c r="F51" s="34" t="s">
        <v>21</v>
      </c>
      <c r="G51" s="37">
        <v>100</v>
      </c>
      <c r="H51" s="37">
        <v>100</v>
      </c>
      <c r="I51" s="35">
        <f>H51/G51</f>
        <v>1</v>
      </c>
      <c r="J51" s="45"/>
      <c r="K51" s="37"/>
      <c r="L51" s="37" t="s">
        <v>55</v>
      </c>
      <c r="M51" s="65"/>
      <c r="N51" s="95"/>
      <c r="P51" s="42"/>
    </row>
    <row r="52" spans="1:16" ht="44.25" customHeight="1">
      <c r="A52" s="39"/>
      <c r="B52" s="86"/>
      <c r="C52" s="41"/>
      <c r="D52" s="40" t="s">
        <v>23</v>
      </c>
      <c r="E52" s="87" t="s">
        <v>51</v>
      </c>
      <c r="F52" s="34" t="s">
        <v>52</v>
      </c>
      <c r="G52" s="37">
        <v>1</v>
      </c>
      <c r="H52" s="37">
        <v>1</v>
      </c>
      <c r="I52" s="35">
        <f>H52/G52</f>
        <v>1</v>
      </c>
      <c r="J52" s="65">
        <f>AVERAGE(I52:I53)</f>
        <v>1</v>
      </c>
      <c r="K52" s="37"/>
      <c r="L52" s="37" t="s">
        <v>53</v>
      </c>
      <c r="M52" s="65"/>
      <c r="N52" s="95"/>
      <c r="P52" s="42"/>
    </row>
    <row r="53" spans="1:16" ht="51.75" customHeight="1">
      <c r="A53" s="39"/>
      <c r="B53" s="88"/>
      <c r="C53" s="44"/>
      <c r="D53" s="52"/>
      <c r="E53" s="85" t="s">
        <v>54</v>
      </c>
      <c r="F53" s="34" t="s">
        <v>52</v>
      </c>
      <c r="G53" s="37">
        <v>700</v>
      </c>
      <c r="H53" s="37">
        <v>700</v>
      </c>
      <c r="I53" s="35">
        <f>H53/G53</f>
        <v>1</v>
      </c>
      <c r="J53" s="45"/>
      <c r="K53" s="37"/>
      <c r="L53" s="37" t="s">
        <v>55</v>
      </c>
      <c r="M53" s="45"/>
      <c r="N53" s="95"/>
      <c r="P53" s="42"/>
    </row>
    <row r="54" spans="1:16" ht="17.25" customHeight="1">
      <c r="A54" s="39"/>
      <c r="B54" s="274" t="s">
        <v>57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100"/>
      <c r="P54" s="42"/>
    </row>
    <row r="55" spans="1:16" ht="17.25" customHeight="1">
      <c r="A55" s="39"/>
      <c r="B55" s="96" t="s">
        <v>58</v>
      </c>
      <c r="C55" s="48"/>
      <c r="D55" s="48"/>
      <c r="E55" s="48"/>
      <c r="F55" s="48"/>
      <c r="G55" s="48"/>
      <c r="H55" s="48"/>
      <c r="I55" s="48"/>
      <c r="J55" s="97"/>
      <c r="K55" s="48"/>
      <c r="L55" s="48"/>
      <c r="M55" s="98"/>
      <c r="N55" s="100"/>
      <c r="P55" s="42"/>
    </row>
    <row r="56" spans="1:16" ht="53.25" customHeight="1">
      <c r="A56" s="39"/>
      <c r="B56" s="30" t="s">
        <v>57</v>
      </c>
      <c r="C56" s="56" t="s">
        <v>18</v>
      </c>
      <c r="D56" s="37" t="s">
        <v>19</v>
      </c>
      <c r="E56" s="101" t="s">
        <v>37</v>
      </c>
      <c r="F56" s="34" t="s">
        <v>21</v>
      </c>
      <c r="G56" s="43">
        <v>0</v>
      </c>
      <c r="H56" s="43">
        <v>0</v>
      </c>
      <c r="I56" s="35">
        <v>1</v>
      </c>
      <c r="J56" s="60">
        <f>I56</f>
        <v>1</v>
      </c>
      <c r="K56" s="37"/>
      <c r="L56" s="37" t="s">
        <v>38</v>
      </c>
      <c r="M56" s="36">
        <f>AVERAGE(J56:J57)</f>
        <v>1</v>
      </c>
      <c r="N56" s="100"/>
      <c r="P56" s="42"/>
    </row>
    <row r="57" spans="1:16" ht="52.5" customHeight="1">
      <c r="A57" s="50"/>
      <c r="B57" s="43"/>
      <c r="C57" s="51"/>
      <c r="D57" s="33" t="s">
        <v>23</v>
      </c>
      <c r="E57" s="37" t="s">
        <v>59</v>
      </c>
      <c r="F57" s="37" t="s">
        <v>60</v>
      </c>
      <c r="G57" s="102">
        <v>0</v>
      </c>
      <c r="H57" s="102">
        <v>0</v>
      </c>
      <c r="I57" s="35">
        <v>1</v>
      </c>
      <c r="J57" s="45">
        <f>I57</f>
        <v>1</v>
      </c>
      <c r="K57" s="37"/>
      <c r="L57" s="37" t="s">
        <v>38</v>
      </c>
      <c r="M57" s="45"/>
      <c r="N57" s="103"/>
      <c r="O57" s="104"/>
      <c r="P57" s="89"/>
    </row>
  </sheetData>
  <sheetProtection/>
  <mergeCells count="13">
    <mergeCell ref="B54:M54"/>
    <mergeCell ref="B19:M19"/>
    <mergeCell ref="B23:M23"/>
    <mergeCell ref="B24:M24"/>
    <mergeCell ref="B28:M28"/>
    <mergeCell ref="B29:M29"/>
    <mergeCell ref="B33:M33"/>
    <mergeCell ref="B3:M3"/>
    <mergeCell ref="B4:M4"/>
    <mergeCell ref="A7:A9"/>
    <mergeCell ref="B14:L14"/>
    <mergeCell ref="B18:M18"/>
    <mergeCell ref="B34:M34"/>
  </mergeCells>
  <printOptions/>
  <pageMargins left="0.7" right="0.7" top="0.75" bottom="0.75" header="0.3" footer="0.3"/>
  <pageSetup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5" width="9.140625" style="1" customWidth="1"/>
    <col min="16" max="16384" width="9.140625" style="1" customWidth="1"/>
  </cols>
  <sheetData>
    <row r="1" ht="20.25">
      <c r="B1" s="105"/>
    </row>
    <row r="2" spans="12:16" ht="94.5" customHeight="1">
      <c r="L2" s="261" t="s">
        <v>187</v>
      </c>
      <c r="M2" s="262"/>
      <c r="N2" s="262"/>
      <c r="O2" s="262"/>
      <c r="P2" s="262"/>
    </row>
    <row r="3" spans="2:13" ht="18.75">
      <c r="B3" s="263" t="s">
        <v>181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64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</row>
    <row r="7" spans="1:16" s="25" customFormat="1" ht="15" customHeight="1">
      <c r="A7" s="264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s="25" customFormat="1" ht="15" customHeight="1">
      <c r="A8" s="265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92"/>
      <c r="N8" s="23"/>
      <c r="O8" s="24"/>
      <c r="P8" s="24"/>
    </row>
    <row r="9" spans="1:16" s="25" customFormat="1" ht="15" customHeight="1">
      <c r="A9" s="265"/>
      <c r="B9" s="28" t="s">
        <v>17</v>
      </c>
      <c r="C9" s="29"/>
      <c r="D9" s="27"/>
      <c r="E9" s="27"/>
      <c r="F9" s="27"/>
      <c r="G9" s="27"/>
      <c r="H9" s="27"/>
      <c r="I9" s="27"/>
      <c r="J9" s="27"/>
      <c r="K9" s="27"/>
      <c r="L9" s="27"/>
      <c r="M9" s="92"/>
      <c r="N9" s="23"/>
      <c r="O9" s="24"/>
      <c r="P9" s="24"/>
    </row>
    <row r="10" spans="1:16" s="25" customFormat="1" ht="91.5" customHeight="1">
      <c r="A10" s="18"/>
      <c r="B10" s="30" t="s">
        <v>16</v>
      </c>
      <c r="C10" s="31" t="s">
        <v>18</v>
      </c>
      <c r="D10" s="32" t="s">
        <v>19</v>
      </c>
      <c r="E10" s="33" t="s">
        <v>20</v>
      </c>
      <c r="F10" s="34" t="s">
        <v>21</v>
      </c>
      <c r="G10" s="34">
        <v>100</v>
      </c>
      <c r="H10" s="34">
        <v>100</v>
      </c>
      <c r="I10" s="35">
        <f>H10/G10</f>
        <v>1</v>
      </c>
      <c r="J10" s="36">
        <f>I10</f>
        <v>1</v>
      </c>
      <c r="K10" s="33"/>
      <c r="L10" s="38" t="s">
        <v>22</v>
      </c>
      <c r="M10" s="234">
        <f>AVERAGE(J10:J11)</f>
        <v>1</v>
      </c>
      <c r="N10" s="229">
        <f>AVERAGE(M10:M62)</f>
        <v>1</v>
      </c>
      <c r="O10" s="231">
        <f>(J10+J15+J20+J25+J35+J40+J45+J49+J55+J61)/10</f>
        <v>1</v>
      </c>
      <c r="P10" s="231">
        <f>(J11+J16+J21+J26+J36+J41+J46+J50+J57+J62)/10</f>
        <v>1</v>
      </c>
    </row>
    <row r="11" spans="1:16" ht="33" customHeight="1">
      <c r="A11" s="39"/>
      <c r="B11" s="40"/>
      <c r="C11" s="41"/>
      <c r="D11" s="30" t="s">
        <v>23</v>
      </c>
      <c r="E11" s="37" t="s">
        <v>24</v>
      </c>
      <c r="F11" s="34" t="s">
        <v>25</v>
      </c>
      <c r="G11" s="34">
        <v>41</v>
      </c>
      <c r="H11" s="34">
        <v>41</v>
      </c>
      <c r="I11" s="35">
        <f>H11/G11</f>
        <v>1</v>
      </c>
      <c r="J11" s="36">
        <f>AVERAGE(I11:I12)</f>
        <v>1</v>
      </c>
      <c r="K11" s="33"/>
      <c r="L11" s="38" t="s">
        <v>22</v>
      </c>
      <c r="M11" s="65"/>
      <c r="N11" s="93"/>
      <c r="O11" s="94"/>
      <c r="P11" s="42"/>
    </row>
    <row r="12" spans="1:16" ht="49.5" customHeight="1">
      <c r="A12" s="39"/>
      <c r="B12" s="43"/>
      <c r="C12" s="44"/>
      <c r="D12" s="43"/>
      <c r="E12" s="33" t="s">
        <v>26</v>
      </c>
      <c r="F12" s="34" t="s">
        <v>25</v>
      </c>
      <c r="G12" s="34">
        <v>6</v>
      </c>
      <c r="H12" s="34">
        <v>6</v>
      </c>
      <c r="I12" s="35">
        <f>H12/G12</f>
        <v>1</v>
      </c>
      <c r="J12" s="45"/>
      <c r="K12" s="33"/>
      <c r="L12" s="38" t="s">
        <v>22</v>
      </c>
      <c r="M12" s="45"/>
      <c r="N12" s="95"/>
      <c r="P12" s="42"/>
    </row>
    <row r="13" spans="1:16" ht="15.75" customHeight="1">
      <c r="A13" s="39"/>
      <c r="B13" s="46" t="s">
        <v>16</v>
      </c>
      <c r="C13" s="44"/>
      <c r="D13" s="43"/>
      <c r="E13" s="37"/>
      <c r="F13" s="34"/>
      <c r="G13" s="47"/>
      <c r="H13" s="47"/>
      <c r="I13" s="48"/>
      <c r="J13" s="48"/>
      <c r="K13" s="48"/>
      <c r="L13" s="48"/>
      <c r="M13" s="52"/>
      <c r="N13" s="95"/>
      <c r="P13" s="42"/>
    </row>
    <row r="14" spans="1:16" ht="16.5" customHeight="1">
      <c r="A14" s="39"/>
      <c r="B14" s="266" t="s">
        <v>27</v>
      </c>
      <c r="C14" s="267"/>
      <c r="D14" s="268"/>
      <c r="E14" s="268"/>
      <c r="F14" s="268"/>
      <c r="G14" s="268"/>
      <c r="H14" s="268"/>
      <c r="I14" s="268"/>
      <c r="J14" s="268"/>
      <c r="K14" s="268"/>
      <c r="L14" s="269"/>
      <c r="M14" s="49"/>
      <c r="N14" s="95"/>
      <c r="P14" s="42"/>
    </row>
    <row r="15" spans="1:16" ht="98.25" customHeight="1">
      <c r="A15" s="39"/>
      <c r="B15" s="30" t="s">
        <v>16</v>
      </c>
      <c r="C15" s="31" t="s">
        <v>18</v>
      </c>
      <c r="D15" s="32" t="s">
        <v>19</v>
      </c>
      <c r="E15" s="33" t="s">
        <v>20</v>
      </c>
      <c r="F15" s="34" t="s">
        <v>21</v>
      </c>
      <c r="G15" s="37">
        <v>100</v>
      </c>
      <c r="H15" s="37">
        <v>100</v>
      </c>
      <c r="I15" s="35">
        <f>H15/G15</f>
        <v>1</v>
      </c>
      <c r="J15" s="36">
        <f>I15</f>
        <v>1</v>
      </c>
      <c r="K15" s="37"/>
      <c r="L15" s="38" t="s">
        <v>22</v>
      </c>
      <c r="M15" s="36">
        <f>AVERAGE(J15:J16)</f>
        <v>1</v>
      </c>
      <c r="N15" s="95"/>
      <c r="P15" s="42"/>
    </row>
    <row r="16" spans="1:16" ht="24.75" customHeight="1">
      <c r="A16" s="39"/>
      <c r="B16" s="40"/>
      <c r="C16" s="41"/>
      <c r="D16" s="30" t="s">
        <v>23</v>
      </c>
      <c r="E16" s="37" t="s">
        <v>24</v>
      </c>
      <c r="F16" s="34" t="s">
        <v>25</v>
      </c>
      <c r="G16" s="37">
        <v>2</v>
      </c>
      <c r="H16" s="37">
        <v>2</v>
      </c>
      <c r="I16" s="35">
        <f>H16/G16</f>
        <v>1</v>
      </c>
      <c r="J16" s="36">
        <f>AVERAGE(I16)</f>
        <v>1</v>
      </c>
      <c r="K16" s="37"/>
      <c r="L16" s="38" t="s">
        <v>22</v>
      </c>
      <c r="M16" s="65"/>
      <c r="N16" s="95"/>
      <c r="P16" s="42"/>
    </row>
    <row r="17" spans="1:16" ht="52.5" customHeight="1">
      <c r="A17" s="39"/>
      <c r="B17" s="43"/>
      <c r="C17" s="51"/>
      <c r="D17" s="52"/>
      <c r="E17" s="33" t="s">
        <v>26</v>
      </c>
      <c r="F17" s="34" t="s">
        <v>25</v>
      </c>
      <c r="G17" s="37">
        <v>2</v>
      </c>
      <c r="H17" s="37">
        <v>2</v>
      </c>
      <c r="I17" s="35">
        <v>1</v>
      </c>
      <c r="J17" s="45"/>
      <c r="K17" s="37"/>
      <c r="L17" s="38" t="s">
        <v>22</v>
      </c>
      <c r="M17" s="45"/>
      <c r="N17" s="95"/>
      <c r="P17" s="42"/>
    </row>
    <row r="18" spans="1:16" ht="16.5" customHeight="1">
      <c r="A18" s="39"/>
      <c r="B18" s="270" t="s">
        <v>28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  <c r="N18" s="95"/>
      <c r="P18" s="42"/>
    </row>
    <row r="19" spans="1:16" ht="19.5" customHeight="1">
      <c r="A19" s="39"/>
      <c r="B19" s="266" t="s">
        <v>17</v>
      </c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9"/>
      <c r="N19" s="95"/>
      <c r="P19" s="42"/>
    </row>
    <row r="20" spans="1:16" ht="89.25" customHeight="1">
      <c r="A20" s="39"/>
      <c r="B20" s="55" t="s">
        <v>28</v>
      </c>
      <c r="C20" s="56" t="s">
        <v>18</v>
      </c>
      <c r="D20" s="33" t="s">
        <v>19</v>
      </c>
      <c r="E20" s="33" t="s">
        <v>29</v>
      </c>
      <c r="F20" s="34" t="s">
        <v>21</v>
      </c>
      <c r="G20" s="34">
        <v>100</v>
      </c>
      <c r="H20" s="34">
        <v>100</v>
      </c>
      <c r="I20" s="35">
        <f>H20/G20</f>
        <v>1</v>
      </c>
      <c r="J20" s="36">
        <f>I20</f>
        <v>1</v>
      </c>
      <c r="K20" s="37"/>
      <c r="L20" s="38" t="s">
        <v>22</v>
      </c>
      <c r="M20" s="36">
        <f>AVERAGE(J20:J21)</f>
        <v>1</v>
      </c>
      <c r="N20" s="95"/>
      <c r="P20" s="42"/>
    </row>
    <row r="21" spans="1:16" ht="30" customHeight="1">
      <c r="A21" s="39"/>
      <c r="B21" s="57"/>
      <c r="C21" s="41"/>
      <c r="D21" s="32" t="s">
        <v>23</v>
      </c>
      <c r="E21" s="37" t="s">
        <v>24</v>
      </c>
      <c r="F21" s="34" t="s">
        <v>25</v>
      </c>
      <c r="G21" s="34">
        <v>44</v>
      </c>
      <c r="H21" s="34">
        <v>44</v>
      </c>
      <c r="I21" s="35">
        <f>H21/G21</f>
        <v>1</v>
      </c>
      <c r="J21" s="36">
        <f>AVERAGE(I21:I22)</f>
        <v>1</v>
      </c>
      <c r="K21" s="37"/>
      <c r="L21" s="38" t="s">
        <v>22</v>
      </c>
      <c r="M21" s="65"/>
      <c r="N21" s="95"/>
      <c r="P21" s="42"/>
    </row>
    <row r="22" spans="1:16" ht="51.75" customHeight="1">
      <c r="A22" s="39"/>
      <c r="B22" s="54"/>
      <c r="C22" s="58"/>
      <c r="D22" s="43"/>
      <c r="E22" s="33" t="s">
        <v>30</v>
      </c>
      <c r="F22" s="34" t="s">
        <v>25</v>
      </c>
      <c r="G22" s="37">
        <v>12</v>
      </c>
      <c r="H22" s="37">
        <v>12</v>
      </c>
      <c r="I22" s="35">
        <f>H22/G22</f>
        <v>1</v>
      </c>
      <c r="J22" s="45"/>
      <c r="K22" s="37"/>
      <c r="L22" s="38" t="s">
        <v>22</v>
      </c>
      <c r="M22" s="45"/>
      <c r="N22" s="95"/>
      <c r="P22" s="42"/>
    </row>
    <row r="23" spans="1:16" ht="18" customHeight="1">
      <c r="A23" s="39"/>
      <c r="B23" s="274" t="s">
        <v>28</v>
      </c>
      <c r="C23" s="275"/>
      <c r="D23" s="275"/>
      <c r="E23" s="268"/>
      <c r="F23" s="268"/>
      <c r="G23" s="268"/>
      <c r="H23" s="268"/>
      <c r="I23" s="268"/>
      <c r="J23" s="268"/>
      <c r="K23" s="268"/>
      <c r="L23" s="268"/>
      <c r="M23" s="269"/>
      <c r="N23" s="95"/>
      <c r="P23" s="42"/>
    </row>
    <row r="24" spans="1:16" ht="18" customHeight="1">
      <c r="A24" s="39"/>
      <c r="B24" s="266" t="s">
        <v>27</v>
      </c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9"/>
      <c r="N24" s="95"/>
      <c r="P24" s="42"/>
    </row>
    <row r="25" spans="1:16" ht="96.75" customHeight="1">
      <c r="A25" s="39"/>
      <c r="B25" s="30" t="s">
        <v>28</v>
      </c>
      <c r="C25" s="31" t="s">
        <v>18</v>
      </c>
      <c r="D25" s="32" t="s">
        <v>19</v>
      </c>
      <c r="E25" s="33" t="s">
        <v>56</v>
      </c>
      <c r="F25" s="34" t="s">
        <v>21</v>
      </c>
      <c r="G25" s="34">
        <v>100</v>
      </c>
      <c r="H25" s="34">
        <v>100</v>
      </c>
      <c r="I25" s="35">
        <f>H25/G25</f>
        <v>1</v>
      </c>
      <c r="J25" s="36">
        <f>I25</f>
        <v>1</v>
      </c>
      <c r="K25" s="37"/>
      <c r="L25" s="38" t="s">
        <v>22</v>
      </c>
      <c r="M25" s="36">
        <f>AVERAGE(J25:J26)</f>
        <v>1</v>
      </c>
      <c r="N25" s="95"/>
      <c r="P25" s="42"/>
    </row>
    <row r="26" spans="1:16" ht="33" customHeight="1">
      <c r="A26" s="39"/>
      <c r="B26" s="40"/>
      <c r="C26" s="41"/>
      <c r="D26" s="30" t="s">
        <v>23</v>
      </c>
      <c r="E26" s="37" t="s">
        <v>24</v>
      </c>
      <c r="F26" s="34" t="s">
        <v>25</v>
      </c>
      <c r="G26" s="34">
        <v>8</v>
      </c>
      <c r="H26" s="34">
        <v>8</v>
      </c>
      <c r="I26" s="35">
        <v>1</v>
      </c>
      <c r="J26" s="36">
        <f>AVERAGE(I26:I27)</f>
        <v>1</v>
      </c>
      <c r="K26" s="37"/>
      <c r="L26" s="38" t="s">
        <v>22</v>
      </c>
      <c r="M26" s="65"/>
      <c r="N26" s="95"/>
      <c r="P26" s="42"/>
    </row>
    <row r="27" spans="1:16" ht="56.25" customHeight="1">
      <c r="A27" s="39"/>
      <c r="B27" s="43"/>
      <c r="C27" s="44"/>
      <c r="D27" s="52"/>
      <c r="E27" s="33" t="s">
        <v>30</v>
      </c>
      <c r="F27" s="34" t="s">
        <v>25</v>
      </c>
      <c r="G27" s="37">
        <v>2</v>
      </c>
      <c r="H27" s="37">
        <v>2</v>
      </c>
      <c r="I27" s="35">
        <v>1</v>
      </c>
      <c r="J27" s="45"/>
      <c r="K27" s="37"/>
      <c r="L27" s="38" t="s">
        <v>22</v>
      </c>
      <c r="M27" s="45"/>
      <c r="N27" s="95"/>
      <c r="P27" s="42"/>
    </row>
    <row r="28" spans="1:16" s="25" customFormat="1" ht="15" customHeight="1">
      <c r="A28" s="39"/>
      <c r="B28" s="26" t="s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92"/>
      <c r="N28" s="23"/>
      <c r="O28" s="24"/>
      <c r="P28" s="24"/>
    </row>
    <row r="29" spans="1:16" s="25" customFormat="1" ht="15" customHeight="1">
      <c r="A29" s="39"/>
      <c r="B29" s="266" t="s">
        <v>27</v>
      </c>
      <c r="C29" s="267"/>
      <c r="D29" s="268"/>
      <c r="E29" s="268"/>
      <c r="F29" s="268"/>
      <c r="G29" s="268"/>
      <c r="H29" s="268"/>
      <c r="I29" s="268"/>
      <c r="J29" s="268"/>
      <c r="K29" s="268"/>
      <c r="L29" s="269"/>
      <c r="M29" s="92"/>
      <c r="N29" s="23"/>
      <c r="O29" s="24"/>
      <c r="P29" s="24"/>
    </row>
    <row r="30" spans="1:16" s="25" customFormat="1" ht="91.5" customHeight="1">
      <c r="A30" s="18"/>
      <c r="B30" s="30" t="s">
        <v>182</v>
      </c>
      <c r="C30" s="31" t="s">
        <v>18</v>
      </c>
      <c r="D30" s="32" t="s">
        <v>19</v>
      </c>
      <c r="E30" s="33" t="s">
        <v>20</v>
      </c>
      <c r="F30" s="34" t="s">
        <v>21</v>
      </c>
      <c r="G30" s="34">
        <v>100</v>
      </c>
      <c r="H30" s="34">
        <v>100</v>
      </c>
      <c r="I30" s="35">
        <f>H30/G30</f>
        <v>1</v>
      </c>
      <c r="J30" s="36">
        <f>I30</f>
        <v>1</v>
      </c>
      <c r="K30" s="33"/>
      <c r="L30" s="38" t="s">
        <v>22</v>
      </c>
      <c r="M30" s="234">
        <f>AVERAGE(J30:J31)</f>
        <v>1</v>
      </c>
      <c r="N30" s="229">
        <f>AVERAGE(M30:M82)</f>
        <v>1</v>
      </c>
      <c r="O30" s="231"/>
      <c r="P30" s="231"/>
    </row>
    <row r="31" spans="1:16" ht="33" customHeight="1">
      <c r="A31" s="39"/>
      <c r="B31" s="40"/>
      <c r="C31" s="41"/>
      <c r="D31" s="30" t="s">
        <v>23</v>
      </c>
      <c r="E31" s="37" t="s">
        <v>24</v>
      </c>
      <c r="F31" s="34" t="s">
        <v>25</v>
      </c>
      <c r="G31" s="34">
        <v>1</v>
      </c>
      <c r="H31" s="34">
        <v>1</v>
      </c>
      <c r="I31" s="35">
        <f>H31/G31</f>
        <v>1</v>
      </c>
      <c r="J31" s="36">
        <f>AVERAGE(I31:I32)</f>
        <v>1</v>
      </c>
      <c r="K31" s="33"/>
      <c r="L31" s="38" t="s">
        <v>22</v>
      </c>
      <c r="M31" s="65"/>
      <c r="N31" s="93"/>
      <c r="O31" s="94"/>
      <c r="P31" s="42"/>
    </row>
    <row r="32" spans="1:16" ht="49.5" customHeight="1">
      <c r="A32" s="39"/>
      <c r="B32" s="43"/>
      <c r="C32" s="44"/>
      <c r="D32" s="43"/>
      <c r="E32" s="33" t="s">
        <v>26</v>
      </c>
      <c r="F32" s="34" t="s">
        <v>25</v>
      </c>
      <c r="G32" s="34">
        <v>0</v>
      </c>
      <c r="H32" s="34">
        <v>0</v>
      </c>
      <c r="I32" s="35">
        <v>1</v>
      </c>
      <c r="J32" s="45"/>
      <c r="K32" s="33"/>
      <c r="L32" s="38" t="s">
        <v>22</v>
      </c>
      <c r="M32" s="45"/>
      <c r="N32" s="95"/>
      <c r="P32" s="42"/>
    </row>
    <row r="33" spans="1:16" ht="20.25" customHeight="1">
      <c r="A33" s="39"/>
      <c r="B33" s="274" t="s">
        <v>31</v>
      </c>
      <c r="C33" s="275"/>
      <c r="D33" s="275"/>
      <c r="E33" s="268"/>
      <c r="F33" s="268"/>
      <c r="G33" s="268"/>
      <c r="H33" s="268"/>
      <c r="I33" s="268"/>
      <c r="J33" s="268"/>
      <c r="K33" s="268"/>
      <c r="L33" s="268"/>
      <c r="M33" s="269"/>
      <c r="N33" s="95"/>
      <c r="P33" s="42"/>
    </row>
    <row r="34" spans="1:16" ht="20.25" customHeight="1">
      <c r="A34" s="39"/>
      <c r="B34" s="266" t="s">
        <v>17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9"/>
      <c r="N34" s="95"/>
      <c r="P34" s="42"/>
    </row>
    <row r="35" spans="1:16" ht="83.25" customHeight="1">
      <c r="A35" s="39"/>
      <c r="B35" s="30" t="s">
        <v>32</v>
      </c>
      <c r="C35" s="56" t="s">
        <v>18</v>
      </c>
      <c r="D35" s="37" t="s">
        <v>19</v>
      </c>
      <c r="E35" s="33" t="s">
        <v>33</v>
      </c>
      <c r="F35" s="34" t="s">
        <v>21</v>
      </c>
      <c r="G35" s="34">
        <v>0</v>
      </c>
      <c r="H35" s="34">
        <v>0</v>
      </c>
      <c r="I35" s="35">
        <v>1</v>
      </c>
      <c r="J35" s="36">
        <f>I35</f>
        <v>1</v>
      </c>
      <c r="K35" s="37"/>
      <c r="L35" s="38" t="s">
        <v>22</v>
      </c>
      <c r="M35" s="36">
        <f>AVERAGE(J35:J36)</f>
        <v>1</v>
      </c>
      <c r="N35" s="95"/>
      <c r="P35" s="42"/>
    </row>
    <row r="36" spans="1:16" ht="33" customHeight="1">
      <c r="A36" s="39"/>
      <c r="B36" s="30"/>
      <c r="C36" s="56"/>
      <c r="D36" s="30" t="s">
        <v>23</v>
      </c>
      <c r="E36" s="37" t="s">
        <v>24</v>
      </c>
      <c r="F36" s="34" t="s">
        <v>25</v>
      </c>
      <c r="G36" s="34">
        <v>16</v>
      </c>
      <c r="H36" s="34">
        <v>16</v>
      </c>
      <c r="I36" s="35">
        <f>H36/G36</f>
        <v>1</v>
      </c>
      <c r="J36" s="36">
        <f>AVERAGE(I36:I37)</f>
        <v>1</v>
      </c>
      <c r="K36" s="37"/>
      <c r="L36" s="38" t="s">
        <v>22</v>
      </c>
      <c r="M36" s="65"/>
      <c r="N36" s="95"/>
      <c r="P36" s="42"/>
    </row>
    <row r="37" spans="1:16" ht="62.25" customHeight="1">
      <c r="A37" s="39"/>
      <c r="B37" s="43"/>
      <c r="C37" s="51"/>
      <c r="D37" s="52"/>
      <c r="E37" s="33" t="s">
        <v>34</v>
      </c>
      <c r="F37" s="34" t="s">
        <v>25</v>
      </c>
      <c r="G37" s="34">
        <v>2</v>
      </c>
      <c r="H37" s="34">
        <v>2</v>
      </c>
      <c r="I37" s="35">
        <v>1</v>
      </c>
      <c r="J37" s="45"/>
      <c r="K37" s="37"/>
      <c r="L37" s="38" t="s">
        <v>22</v>
      </c>
      <c r="M37" s="45"/>
      <c r="N37" s="95"/>
      <c r="P37" s="42"/>
    </row>
    <row r="38" spans="1:16" ht="15.75" customHeight="1">
      <c r="A38" s="39"/>
      <c r="B38" s="274" t="s">
        <v>35</v>
      </c>
      <c r="C38" s="275"/>
      <c r="D38" s="275"/>
      <c r="E38" s="268"/>
      <c r="F38" s="268"/>
      <c r="G38" s="268"/>
      <c r="H38" s="268"/>
      <c r="I38" s="268"/>
      <c r="J38" s="268"/>
      <c r="K38" s="268"/>
      <c r="L38" s="268"/>
      <c r="M38" s="269"/>
      <c r="N38" s="95"/>
      <c r="P38" s="42"/>
    </row>
    <row r="39" spans="1:16" ht="15.75" customHeight="1">
      <c r="A39" s="39"/>
      <c r="B39" s="273" t="s">
        <v>36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9"/>
      <c r="N39" s="95"/>
      <c r="P39" s="42"/>
    </row>
    <row r="40" spans="1:16" ht="49.5" customHeight="1">
      <c r="A40" s="39"/>
      <c r="B40" s="53" t="s">
        <v>35</v>
      </c>
      <c r="C40" s="56" t="s">
        <v>18</v>
      </c>
      <c r="D40" s="37" t="s">
        <v>19</v>
      </c>
      <c r="E40" s="59" t="s">
        <v>37</v>
      </c>
      <c r="F40" s="34" t="s">
        <v>21</v>
      </c>
      <c r="G40" s="40">
        <v>100</v>
      </c>
      <c r="H40" s="43">
        <v>100</v>
      </c>
      <c r="I40" s="35">
        <f>H40/G40</f>
        <v>1</v>
      </c>
      <c r="J40" s="60">
        <f>I40</f>
        <v>1</v>
      </c>
      <c r="K40" s="37"/>
      <c r="L40" s="37" t="s">
        <v>38</v>
      </c>
      <c r="M40" s="36">
        <f>AVERAGE(J40:J41)</f>
        <v>1</v>
      </c>
      <c r="N40" s="95"/>
      <c r="P40" s="42"/>
    </row>
    <row r="41" spans="1:16" ht="27" customHeight="1">
      <c r="A41" s="39"/>
      <c r="B41" s="61"/>
      <c r="C41" s="62"/>
      <c r="D41" s="32" t="s">
        <v>23</v>
      </c>
      <c r="E41" s="37" t="s">
        <v>39</v>
      </c>
      <c r="F41" s="63" t="s">
        <v>25</v>
      </c>
      <c r="G41" s="64">
        <v>52</v>
      </c>
      <c r="H41" s="52">
        <v>52</v>
      </c>
      <c r="I41" s="35">
        <f>H41/G41</f>
        <v>1</v>
      </c>
      <c r="J41" s="65">
        <f>AVERAGE(I41:I43)</f>
        <v>1</v>
      </c>
      <c r="K41" s="37"/>
      <c r="L41" s="38" t="s">
        <v>22</v>
      </c>
      <c r="M41" s="65"/>
      <c r="N41" s="95"/>
      <c r="P41" s="42"/>
    </row>
    <row r="42" spans="1:16" ht="42" customHeight="1">
      <c r="A42" s="39"/>
      <c r="B42" s="61"/>
      <c r="C42" s="62"/>
      <c r="D42" s="66"/>
      <c r="E42" s="33" t="s">
        <v>40</v>
      </c>
      <c r="F42" s="38" t="s">
        <v>41</v>
      </c>
      <c r="G42" s="64">
        <v>1092</v>
      </c>
      <c r="H42" s="64">
        <v>1092</v>
      </c>
      <c r="I42" s="35">
        <f>H42/G42</f>
        <v>1</v>
      </c>
      <c r="J42" s="65"/>
      <c r="K42" s="37"/>
      <c r="L42" s="37" t="s">
        <v>38</v>
      </c>
      <c r="M42" s="65"/>
      <c r="N42" s="95"/>
      <c r="P42" s="42"/>
    </row>
    <row r="43" spans="1:16" ht="37.5" customHeight="1">
      <c r="A43" s="39"/>
      <c r="B43" s="67"/>
      <c r="C43" s="44"/>
      <c r="D43" s="68"/>
      <c r="E43" s="37" t="s">
        <v>42</v>
      </c>
      <c r="F43" s="38" t="s">
        <v>43</v>
      </c>
      <c r="G43" s="64">
        <v>6562</v>
      </c>
      <c r="H43" s="64">
        <v>6562</v>
      </c>
      <c r="I43" s="35">
        <f>H43/G43</f>
        <v>1</v>
      </c>
      <c r="J43" s="45"/>
      <c r="K43" s="37"/>
      <c r="L43" s="37" t="s">
        <v>38</v>
      </c>
      <c r="M43" s="45"/>
      <c r="N43" s="95"/>
      <c r="P43" s="42"/>
    </row>
    <row r="44" spans="1:16" ht="18.75" customHeight="1">
      <c r="A44" s="39"/>
      <c r="B44" s="69" t="s">
        <v>44</v>
      </c>
      <c r="C44" s="70"/>
      <c r="D44" s="68"/>
      <c r="E44" s="68"/>
      <c r="F44" s="70"/>
      <c r="G44" s="68"/>
      <c r="H44" s="68"/>
      <c r="I44" s="71"/>
      <c r="J44" s="72"/>
      <c r="K44" s="68"/>
      <c r="L44" s="68"/>
      <c r="M44" s="99"/>
      <c r="N44" s="95"/>
      <c r="P44" s="42"/>
    </row>
    <row r="45" spans="1:16" ht="51" customHeight="1">
      <c r="A45" s="39"/>
      <c r="B45" s="73" t="s">
        <v>44</v>
      </c>
      <c r="C45" s="56" t="s">
        <v>18</v>
      </c>
      <c r="D45" s="37" t="s">
        <v>19</v>
      </c>
      <c r="E45" s="59" t="s">
        <v>37</v>
      </c>
      <c r="F45" s="34" t="s">
        <v>21</v>
      </c>
      <c r="G45" s="43">
        <v>100</v>
      </c>
      <c r="H45" s="43">
        <v>100</v>
      </c>
      <c r="I45" s="35">
        <f>H45/G45</f>
        <v>1</v>
      </c>
      <c r="J45" s="60">
        <f>I45</f>
        <v>1</v>
      </c>
      <c r="K45" s="33"/>
      <c r="L45" s="37" t="s">
        <v>38</v>
      </c>
      <c r="M45" s="36">
        <f>AVERAGE(J45:J46)</f>
        <v>1</v>
      </c>
      <c r="N45" s="95"/>
      <c r="P45" s="42"/>
    </row>
    <row r="46" spans="1:16" ht="29.25" customHeight="1">
      <c r="A46" s="39"/>
      <c r="B46" s="74"/>
      <c r="C46" s="51"/>
      <c r="D46" s="33" t="s">
        <v>23</v>
      </c>
      <c r="E46" s="37" t="s">
        <v>24</v>
      </c>
      <c r="F46" s="34" t="s">
        <v>25</v>
      </c>
      <c r="G46" s="43">
        <v>107</v>
      </c>
      <c r="H46" s="43">
        <v>107</v>
      </c>
      <c r="I46" s="35">
        <f>H46/G46</f>
        <v>1</v>
      </c>
      <c r="J46" s="45">
        <f>I46</f>
        <v>1</v>
      </c>
      <c r="K46" s="33"/>
      <c r="L46" s="38" t="s">
        <v>22</v>
      </c>
      <c r="M46" s="45"/>
      <c r="N46" s="95"/>
      <c r="P46" s="42"/>
    </row>
    <row r="47" spans="1:16" ht="17.25" customHeight="1">
      <c r="A47" s="39"/>
      <c r="B47" s="75" t="s">
        <v>45</v>
      </c>
      <c r="C47" s="70"/>
      <c r="D47" s="68"/>
      <c r="E47" s="68"/>
      <c r="F47" s="70"/>
      <c r="G47" s="68"/>
      <c r="H47" s="68"/>
      <c r="I47" s="71"/>
      <c r="J47" s="72"/>
      <c r="K47" s="68"/>
      <c r="L47" s="68"/>
      <c r="M47" s="99"/>
      <c r="N47" s="95"/>
      <c r="P47" s="42"/>
    </row>
    <row r="48" spans="1:16" ht="15" customHeight="1">
      <c r="A48" s="39"/>
      <c r="B48" s="69" t="s">
        <v>46</v>
      </c>
      <c r="C48" s="76"/>
      <c r="D48" s="77"/>
      <c r="E48" s="68"/>
      <c r="F48" s="70"/>
      <c r="G48" s="68"/>
      <c r="H48" s="68"/>
      <c r="I48" s="71"/>
      <c r="J48" s="78"/>
      <c r="K48" s="68"/>
      <c r="L48" s="68"/>
      <c r="M48" s="99"/>
      <c r="N48" s="95"/>
      <c r="P48" s="42"/>
    </row>
    <row r="49" spans="1:16" ht="51" customHeight="1">
      <c r="A49" s="39"/>
      <c r="B49" s="79" t="s">
        <v>45</v>
      </c>
      <c r="C49" s="56" t="s">
        <v>18</v>
      </c>
      <c r="D49" s="37" t="s">
        <v>19</v>
      </c>
      <c r="E49" s="59" t="s">
        <v>37</v>
      </c>
      <c r="F49" s="34" t="s">
        <v>21</v>
      </c>
      <c r="G49" s="40">
        <v>100</v>
      </c>
      <c r="H49" s="43">
        <v>100</v>
      </c>
      <c r="I49" s="35">
        <f>H49/G49</f>
        <v>1</v>
      </c>
      <c r="J49" s="60">
        <f>I49</f>
        <v>1</v>
      </c>
      <c r="K49" s="37"/>
      <c r="L49" s="37" t="s">
        <v>38</v>
      </c>
      <c r="M49" s="36">
        <f>AVERAGE(J49:J50)</f>
        <v>1</v>
      </c>
      <c r="N49" s="95"/>
      <c r="P49" s="42"/>
    </row>
    <row r="50" spans="1:16" ht="41.25" customHeight="1">
      <c r="A50" s="39"/>
      <c r="B50" s="80"/>
      <c r="C50" s="41"/>
      <c r="D50" s="32" t="s">
        <v>23</v>
      </c>
      <c r="E50" s="37" t="s">
        <v>24</v>
      </c>
      <c r="F50" s="63" t="s">
        <v>25</v>
      </c>
      <c r="G50" s="64">
        <v>50</v>
      </c>
      <c r="H50" s="64">
        <v>50</v>
      </c>
      <c r="I50" s="35">
        <f>H50/G50</f>
        <v>1</v>
      </c>
      <c r="J50" s="65">
        <f>AVERAGE(I50:I52)</f>
        <v>1</v>
      </c>
      <c r="K50" s="37"/>
      <c r="L50" s="38" t="s">
        <v>22</v>
      </c>
      <c r="M50" s="65"/>
      <c r="N50" s="95"/>
      <c r="P50" s="42"/>
    </row>
    <row r="51" spans="1:16" ht="40.5" customHeight="1">
      <c r="A51" s="39"/>
      <c r="B51" s="80"/>
      <c r="C51" s="41"/>
      <c r="D51" s="66"/>
      <c r="E51" s="33" t="s">
        <v>40</v>
      </c>
      <c r="F51" s="38" t="s">
        <v>41</v>
      </c>
      <c r="G51" s="64">
        <v>8575</v>
      </c>
      <c r="H51" s="64">
        <v>8575</v>
      </c>
      <c r="I51" s="35">
        <f>H51/G51</f>
        <v>1</v>
      </c>
      <c r="J51" s="65"/>
      <c r="K51" s="37"/>
      <c r="L51" s="37" t="s">
        <v>38</v>
      </c>
      <c r="M51" s="65"/>
      <c r="N51" s="95"/>
      <c r="P51" s="42"/>
    </row>
    <row r="52" spans="1:16" ht="42" customHeight="1">
      <c r="A52" s="39"/>
      <c r="B52" s="81"/>
      <c r="C52" s="44"/>
      <c r="D52" s="52"/>
      <c r="E52" s="33" t="s">
        <v>42</v>
      </c>
      <c r="F52" s="38" t="s">
        <v>43</v>
      </c>
      <c r="G52" s="64">
        <v>34300</v>
      </c>
      <c r="H52" s="64">
        <v>34300</v>
      </c>
      <c r="I52" s="35">
        <f>H52/G52</f>
        <v>1</v>
      </c>
      <c r="J52" s="45"/>
      <c r="K52" s="37"/>
      <c r="L52" s="37" t="s">
        <v>38</v>
      </c>
      <c r="M52" s="45"/>
      <c r="N52" s="95"/>
      <c r="P52" s="42"/>
    </row>
    <row r="53" spans="1:16" ht="18" customHeight="1">
      <c r="A53" s="39"/>
      <c r="B53" s="82" t="s">
        <v>47</v>
      </c>
      <c r="C53" s="70"/>
      <c r="D53" s="68"/>
      <c r="E53" s="68"/>
      <c r="F53" s="70"/>
      <c r="G53" s="68"/>
      <c r="H53" s="68"/>
      <c r="I53" s="71"/>
      <c r="J53" s="71"/>
      <c r="K53" s="68"/>
      <c r="L53" s="68"/>
      <c r="M53" s="99"/>
      <c r="N53" s="95"/>
      <c r="P53" s="42"/>
    </row>
    <row r="54" spans="1:16" ht="16.5" customHeight="1">
      <c r="A54" s="39"/>
      <c r="B54" s="82" t="s">
        <v>48</v>
      </c>
      <c r="C54" s="70"/>
      <c r="D54" s="77"/>
      <c r="E54" s="68"/>
      <c r="F54" s="70"/>
      <c r="G54" s="68"/>
      <c r="H54" s="68"/>
      <c r="I54" s="71"/>
      <c r="J54" s="71"/>
      <c r="K54" s="68"/>
      <c r="L54" s="68"/>
      <c r="M54" s="99"/>
      <c r="N54" s="95"/>
      <c r="P54" s="42"/>
    </row>
    <row r="55" spans="1:16" ht="74.25" customHeight="1">
      <c r="A55" s="39"/>
      <c r="B55" s="83" t="s">
        <v>47</v>
      </c>
      <c r="C55" s="84" t="s">
        <v>18</v>
      </c>
      <c r="D55" s="30" t="s">
        <v>19</v>
      </c>
      <c r="E55" s="85" t="s">
        <v>49</v>
      </c>
      <c r="F55" s="34" t="s">
        <v>21</v>
      </c>
      <c r="G55" s="37">
        <v>100</v>
      </c>
      <c r="H55" s="37">
        <v>100</v>
      </c>
      <c r="I55" s="35">
        <f>H55/G55</f>
        <v>1</v>
      </c>
      <c r="J55" s="36">
        <f>AVERAGE(I55:I56)</f>
        <v>1</v>
      </c>
      <c r="K55" s="37"/>
      <c r="L55" s="37" t="s">
        <v>55</v>
      </c>
      <c r="M55" s="36">
        <f>AVERAGE(J55:J57)</f>
        <v>1</v>
      </c>
      <c r="N55" s="95"/>
      <c r="P55" s="42"/>
    </row>
    <row r="56" spans="1:16" ht="41.25" customHeight="1">
      <c r="A56" s="39"/>
      <c r="B56" s="86"/>
      <c r="C56" s="62"/>
      <c r="D56" s="52"/>
      <c r="E56" s="85" t="s">
        <v>50</v>
      </c>
      <c r="F56" s="34" t="s">
        <v>21</v>
      </c>
      <c r="G56" s="37">
        <v>100</v>
      </c>
      <c r="H56" s="37">
        <v>100</v>
      </c>
      <c r="I56" s="35">
        <f>H56/G56</f>
        <v>1</v>
      </c>
      <c r="J56" s="45"/>
      <c r="K56" s="37"/>
      <c r="L56" s="37" t="s">
        <v>55</v>
      </c>
      <c r="M56" s="65"/>
      <c r="N56" s="95"/>
      <c r="P56" s="42"/>
    </row>
    <row r="57" spans="1:16" ht="44.25" customHeight="1">
      <c r="A57" s="39"/>
      <c r="B57" s="86"/>
      <c r="C57" s="41"/>
      <c r="D57" s="40" t="s">
        <v>23</v>
      </c>
      <c r="E57" s="87" t="s">
        <v>51</v>
      </c>
      <c r="F57" s="34" t="s">
        <v>52</v>
      </c>
      <c r="G57" s="37">
        <v>3</v>
      </c>
      <c r="H57" s="37">
        <v>3</v>
      </c>
      <c r="I57" s="35">
        <f>H57/G57</f>
        <v>1</v>
      </c>
      <c r="J57" s="65">
        <f>AVERAGE(I57:I58)</f>
        <v>1</v>
      </c>
      <c r="K57" s="37"/>
      <c r="L57" s="37" t="s">
        <v>53</v>
      </c>
      <c r="M57" s="65"/>
      <c r="N57" s="95"/>
      <c r="P57" s="42"/>
    </row>
    <row r="58" spans="1:16" ht="51.75" customHeight="1">
      <c r="A58" s="39"/>
      <c r="B58" s="88"/>
      <c r="C58" s="44"/>
      <c r="D58" s="52"/>
      <c r="E58" s="85" t="s">
        <v>54</v>
      </c>
      <c r="F58" s="34" t="s">
        <v>52</v>
      </c>
      <c r="G58" s="37">
        <v>1400</v>
      </c>
      <c r="H58" s="37">
        <v>1400</v>
      </c>
      <c r="I58" s="35">
        <f>H58/G58</f>
        <v>1</v>
      </c>
      <c r="J58" s="45"/>
      <c r="K58" s="37"/>
      <c r="L58" s="37" t="s">
        <v>55</v>
      </c>
      <c r="M58" s="45"/>
      <c r="N58" s="95"/>
      <c r="P58" s="42"/>
    </row>
    <row r="59" spans="1:16" ht="17.25" customHeight="1">
      <c r="A59" s="39"/>
      <c r="B59" s="274" t="s">
        <v>57</v>
      </c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100"/>
      <c r="P59" s="42"/>
    </row>
    <row r="60" spans="1:16" ht="17.25" customHeight="1">
      <c r="A60" s="39"/>
      <c r="B60" s="96" t="s">
        <v>58</v>
      </c>
      <c r="C60" s="48"/>
      <c r="D60" s="48"/>
      <c r="E60" s="48"/>
      <c r="F60" s="48"/>
      <c r="G60" s="48"/>
      <c r="H60" s="48"/>
      <c r="I60" s="48"/>
      <c r="J60" s="97"/>
      <c r="K60" s="48"/>
      <c r="L60" s="48"/>
      <c r="M60" s="98"/>
      <c r="N60" s="100"/>
      <c r="P60" s="42"/>
    </row>
    <row r="61" spans="1:16" ht="53.25" customHeight="1">
      <c r="A61" s="39"/>
      <c r="B61" s="30" t="s">
        <v>57</v>
      </c>
      <c r="C61" s="56" t="s">
        <v>18</v>
      </c>
      <c r="D61" s="37" t="s">
        <v>19</v>
      </c>
      <c r="E61" s="101" t="s">
        <v>37</v>
      </c>
      <c r="F61" s="34" t="s">
        <v>21</v>
      </c>
      <c r="G61" s="43">
        <v>0</v>
      </c>
      <c r="H61" s="43">
        <v>0</v>
      </c>
      <c r="I61" s="35">
        <v>1</v>
      </c>
      <c r="J61" s="60">
        <f>I61</f>
        <v>1</v>
      </c>
      <c r="K61" s="37"/>
      <c r="L61" s="37" t="s">
        <v>38</v>
      </c>
      <c r="M61" s="36">
        <f>AVERAGE(J61:J62)</f>
        <v>1</v>
      </c>
      <c r="N61" s="100"/>
      <c r="P61" s="42"/>
    </row>
    <row r="62" spans="1:16" ht="52.5" customHeight="1">
      <c r="A62" s="50"/>
      <c r="B62" s="43"/>
      <c r="C62" s="51"/>
      <c r="D62" s="33" t="s">
        <v>23</v>
      </c>
      <c r="E62" s="37" t="s">
        <v>59</v>
      </c>
      <c r="F62" s="37" t="s">
        <v>60</v>
      </c>
      <c r="G62" s="102">
        <v>0</v>
      </c>
      <c r="H62" s="102">
        <v>0</v>
      </c>
      <c r="I62" s="35">
        <v>1</v>
      </c>
      <c r="J62" s="45">
        <f>I62</f>
        <v>1</v>
      </c>
      <c r="K62" s="37"/>
      <c r="L62" s="37" t="s">
        <v>38</v>
      </c>
      <c r="M62" s="45"/>
      <c r="N62" s="103"/>
      <c r="O62" s="104"/>
      <c r="P62" s="89"/>
    </row>
  </sheetData>
  <sheetProtection/>
  <mergeCells count="15">
    <mergeCell ref="B39:M39"/>
    <mergeCell ref="B59:M59"/>
    <mergeCell ref="B19:M19"/>
    <mergeCell ref="B23:M23"/>
    <mergeCell ref="B24:M24"/>
    <mergeCell ref="B33:M33"/>
    <mergeCell ref="B34:M34"/>
    <mergeCell ref="B38:M38"/>
    <mergeCell ref="B29:L29"/>
    <mergeCell ref="L2:P2"/>
    <mergeCell ref="B3:M3"/>
    <mergeCell ref="B4:M4"/>
    <mergeCell ref="A7:A9"/>
    <mergeCell ref="B14:L14"/>
    <mergeCell ref="B18:M18"/>
  </mergeCells>
  <printOptions/>
  <pageMargins left="0.7" right="0.7" top="0.75" bottom="0.75" header="0.3" footer="0.3"/>
  <pageSetup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L2" sqref="L2:P2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6384" width="9.140625" style="1" customWidth="1"/>
  </cols>
  <sheetData>
    <row r="1" ht="20.25">
      <c r="B1" s="105"/>
    </row>
    <row r="2" spans="12:16" ht="94.5" customHeight="1">
      <c r="L2" s="261" t="s">
        <v>187</v>
      </c>
      <c r="M2" s="262"/>
      <c r="N2" s="262"/>
      <c r="O2" s="262"/>
      <c r="P2" s="262"/>
    </row>
    <row r="3" spans="2:13" ht="18.75">
      <c r="B3" s="263" t="s">
        <v>181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2:13" ht="25.5" customHeight="1">
      <c r="B4" s="263" t="s">
        <v>65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</row>
    <row r="6" spans="1:16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</row>
    <row r="7" spans="1:16" s="25" customFormat="1" ht="15" customHeight="1">
      <c r="A7" s="264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</row>
    <row r="8" spans="1:16" s="25" customFormat="1" ht="15" customHeight="1">
      <c r="A8" s="265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92"/>
      <c r="N8" s="23"/>
      <c r="O8" s="24"/>
      <c r="P8" s="24"/>
    </row>
    <row r="9" spans="1:16" s="25" customFormat="1" ht="15" customHeight="1">
      <c r="A9" s="265"/>
      <c r="B9" s="28" t="s">
        <v>17</v>
      </c>
      <c r="C9" s="29"/>
      <c r="D9" s="27"/>
      <c r="E9" s="27"/>
      <c r="F9" s="27"/>
      <c r="G9" s="27"/>
      <c r="H9" s="27"/>
      <c r="I9" s="27"/>
      <c r="J9" s="27"/>
      <c r="K9" s="27"/>
      <c r="L9" s="27"/>
      <c r="M9" s="92"/>
      <c r="N9" s="23"/>
      <c r="O9" s="24"/>
      <c r="P9" s="24"/>
    </row>
    <row r="10" spans="1:16" s="25" customFormat="1" ht="91.5" customHeight="1">
      <c r="A10" s="18"/>
      <c r="B10" s="30" t="s">
        <v>16</v>
      </c>
      <c r="C10" s="31" t="s">
        <v>18</v>
      </c>
      <c r="D10" s="32" t="s">
        <v>19</v>
      </c>
      <c r="E10" s="33" t="s">
        <v>20</v>
      </c>
      <c r="F10" s="34" t="s">
        <v>21</v>
      </c>
      <c r="G10" s="34">
        <v>100</v>
      </c>
      <c r="H10" s="34">
        <v>100</v>
      </c>
      <c r="I10" s="35">
        <f>H10/G10</f>
        <v>1</v>
      </c>
      <c r="J10" s="36">
        <f>I10</f>
        <v>1</v>
      </c>
      <c r="K10" s="33"/>
      <c r="L10" s="38" t="s">
        <v>22</v>
      </c>
      <c r="M10" s="234">
        <f>AVERAGE(J10:J11)</f>
        <v>1</v>
      </c>
      <c r="N10" s="229">
        <f>AVERAGE(M10:M62)</f>
        <v>1</v>
      </c>
      <c r="O10" s="231">
        <f>(J10+J15+J25+J30+J35+J40+J45+J49+J55+J61)/10</f>
        <v>1</v>
      </c>
      <c r="P10" s="231">
        <f>(J11+J16+J26+J31+J36+J41+J46+J50+J57+J62)/10</f>
        <v>1</v>
      </c>
    </row>
    <row r="11" spans="1:16" ht="33" customHeight="1">
      <c r="A11" s="39"/>
      <c r="B11" s="40"/>
      <c r="C11" s="41"/>
      <c r="D11" s="30" t="s">
        <v>23</v>
      </c>
      <c r="E11" s="37" t="s">
        <v>24</v>
      </c>
      <c r="F11" s="34" t="s">
        <v>25</v>
      </c>
      <c r="G11" s="34">
        <v>30</v>
      </c>
      <c r="H11" s="34">
        <v>30</v>
      </c>
      <c r="I11" s="35">
        <f>H11/G11</f>
        <v>1</v>
      </c>
      <c r="J11" s="60">
        <f>AVERAGE(I11:I12)</f>
        <v>1</v>
      </c>
      <c r="K11" s="33"/>
      <c r="L11" s="38" t="s">
        <v>22</v>
      </c>
      <c r="M11" s="65"/>
      <c r="N11" s="93"/>
      <c r="O11" s="94"/>
      <c r="P11" s="42"/>
    </row>
    <row r="12" spans="1:16" ht="49.5" customHeight="1">
      <c r="A12" s="39"/>
      <c r="B12" s="43"/>
      <c r="C12" s="44"/>
      <c r="D12" s="43"/>
      <c r="E12" s="33" t="s">
        <v>26</v>
      </c>
      <c r="F12" s="34" t="s">
        <v>25</v>
      </c>
      <c r="G12" s="34">
        <v>5</v>
      </c>
      <c r="H12" s="34">
        <v>5</v>
      </c>
      <c r="I12" s="35">
        <f>H12/G12</f>
        <v>1</v>
      </c>
      <c r="J12" s="45"/>
      <c r="K12" s="33"/>
      <c r="L12" s="38" t="s">
        <v>22</v>
      </c>
      <c r="M12" s="45"/>
      <c r="N12" s="95"/>
      <c r="P12" s="42"/>
    </row>
    <row r="13" spans="1:16" ht="15.75" customHeight="1">
      <c r="A13" s="39"/>
      <c r="B13" s="46" t="s">
        <v>16</v>
      </c>
      <c r="C13" s="44"/>
      <c r="D13" s="43"/>
      <c r="E13" s="37"/>
      <c r="F13" s="34"/>
      <c r="G13" s="47"/>
      <c r="H13" s="47"/>
      <c r="I13" s="48"/>
      <c r="J13" s="48"/>
      <c r="K13" s="48"/>
      <c r="L13" s="48"/>
      <c r="M13" s="52"/>
      <c r="N13" s="95"/>
      <c r="P13" s="42"/>
    </row>
    <row r="14" spans="1:16" ht="16.5" customHeight="1">
      <c r="A14" s="39"/>
      <c r="B14" s="266" t="s">
        <v>27</v>
      </c>
      <c r="C14" s="267"/>
      <c r="D14" s="268"/>
      <c r="E14" s="268"/>
      <c r="F14" s="268"/>
      <c r="G14" s="268"/>
      <c r="H14" s="268"/>
      <c r="I14" s="268"/>
      <c r="J14" s="268"/>
      <c r="K14" s="268"/>
      <c r="L14" s="269"/>
      <c r="M14" s="49"/>
      <c r="N14" s="95"/>
      <c r="P14" s="42"/>
    </row>
    <row r="15" spans="1:16" ht="98.25" customHeight="1">
      <c r="A15" s="39"/>
      <c r="B15" s="30" t="s">
        <v>16</v>
      </c>
      <c r="C15" s="31" t="s">
        <v>18</v>
      </c>
      <c r="D15" s="32" t="s">
        <v>19</v>
      </c>
      <c r="E15" s="33" t="s">
        <v>20</v>
      </c>
      <c r="F15" s="34" t="s">
        <v>21</v>
      </c>
      <c r="G15" s="37">
        <v>100</v>
      </c>
      <c r="H15" s="37">
        <v>100</v>
      </c>
      <c r="I15" s="35">
        <f>H15/G15</f>
        <v>1</v>
      </c>
      <c r="J15" s="36">
        <f>I15</f>
        <v>1</v>
      </c>
      <c r="K15" s="37"/>
      <c r="L15" s="38" t="s">
        <v>22</v>
      </c>
      <c r="M15" s="36">
        <f>AVERAGE(J15:J16)</f>
        <v>1</v>
      </c>
      <c r="N15" s="95"/>
      <c r="P15" s="42"/>
    </row>
    <row r="16" spans="1:16" ht="24.75" customHeight="1">
      <c r="A16" s="39"/>
      <c r="B16" s="40"/>
      <c r="C16" s="41"/>
      <c r="D16" s="30" t="s">
        <v>23</v>
      </c>
      <c r="E16" s="37" t="s">
        <v>24</v>
      </c>
      <c r="F16" s="34" t="s">
        <v>25</v>
      </c>
      <c r="G16" s="37">
        <v>5</v>
      </c>
      <c r="H16" s="37">
        <v>5</v>
      </c>
      <c r="I16" s="35">
        <f>H16/G16</f>
        <v>1</v>
      </c>
      <c r="J16" s="36">
        <f>AVERAGE(I16)</f>
        <v>1</v>
      </c>
      <c r="K16" s="37"/>
      <c r="L16" s="38" t="s">
        <v>22</v>
      </c>
      <c r="M16" s="65"/>
      <c r="N16" s="95"/>
      <c r="P16" s="42"/>
    </row>
    <row r="17" spans="1:16" ht="52.5" customHeight="1">
      <c r="A17" s="39"/>
      <c r="B17" s="43"/>
      <c r="C17" s="51"/>
      <c r="D17" s="52"/>
      <c r="E17" s="33" t="s">
        <v>26</v>
      </c>
      <c r="F17" s="34" t="s">
        <v>25</v>
      </c>
      <c r="G17" s="37">
        <v>0</v>
      </c>
      <c r="H17" s="37">
        <v>0</v>
      </c>
      <c r="I17" s="35">
        <v>1</v>
      </c>
      <c r="J17" s="45"/>
      <c r="K17" s="37"/>
      <c r="L17" s="38" t="s">
        <v>22</v>
      </c>
      <c r="M17" s="45"/>
      <c r="N17" s="95"/>
      <c r="P17" s="42"/>
    </row>
    <row r="18" spans="1:16" ht="18.75" customHeight="1">
      <c r="A18" s="39"/>
      <c r="B18" s="26" t="s">
        <v>16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92"/>
      <c r="N18" s="23"/>
      <c r="P18" s="42"/>
    </row>
    <row r="19" spans="1:16" ht="18" customHeight="1">
      <c r="A19" s="39"/>
      <c r="B19" s="266" t="s">
        <v>27</v>
      </c>
      <c r="C19" s="267"/>
      <c r="D19" s="268"/>
      <c r="E19" s="268"/>
      <c r="F19" s="268"/>
      <c r="G19" s="268"/>
      <c r="H19" s="268"/>
      <c r="I19" s="268"/>
      <c r="J19" s="268"/>
      <c r="K19" s="268"/>
      <c r="L19" s="269"/>
      <c r="M19" s="92"/>
      <c r="N19" s="23"/>
      <c r="P19" s="42"/>
    </row>
    <row r="20" spans="1:16" ht="77.25" customHeight="1">
      <c r="A20" s="39"/>
      <c r="B20" s="30" t="s">
        <v>182</v>
      </c>
      <c r="C20" s="31" t="s">
        <v>18</v>
      </c>
      <c r="D20" s="32" t="s">
        <v>19</v>
      </c>
      <c r="E20" s="33" t="s">
        <v>20</v>
      </c>
      <c r="F20" s="34" t="s">
        <v>21</v>
      </c>
      <c r="G20" s="34">
        <v>100</v>
      </c>
      <c r="H20" s="34">
        <v>100</v>
      </c>
      <c r="I20" s="35">
        <f>H20/G20</f>
        <v>1</v>
      </c>
      <c r="J20" s="36">
        <f>I20</f>
        <v>1</v>
      </c>
      <c r="K20" s="33"/>
      <c r="L20" s="38" t="s">
        <v>22</v>
      </c>
      <c r="M20" s="234">
        <f>AVERAGE(J20:J21)</f>
        <v>1</v>
      </c>
      <c r="N20" s="229">
        <f>AVERAGE(M20:M70)</f>
        <v>1</v>
      </c>
      <c r="P20" s="42"/>
    </row>
    <row r="21" spans="1:16" ht="52.5" customHeight="1">
      <c r="A21" s="39"/>
      <c r="B21" s="40"/>
      <c r="C21" s="41"/>
      <c r="D21" s="30" t="s">
        <v>23</v>
      </c>
      <c r="E21" s="37" t="s">
        <v>24</v>
      </c>
      <c r="F21" s="34" t="s">
        <v>25</v>
      </c>
      <c r="G21" s="34">
        <v>1</v>
      </c>
      <c r="H21" s="34">
        <v>1</v>
      </c>
      <c r="I21" s="35">
        <f>H21/G21</f>
        <v>1</v>
      </c>
      <c r="J21" s="36">
        <f>AVERAGE(I21:I22)</f>
        <v>1</v>
      </c>
      <c r="K21" s="33"/>
      <c r="L21" s="38" t="s">
        <v>22</v>
      </c>
      <c r="M21" s="65"/>
      <c r="N21" s="93"/>
      <c r="O21" s="42"/>
      <c r="P21" s="42"/>
    </row>
    <row r="22" spans="1:16" ht="52.5" customHeight="1">
      <c r="A22" s="39"/>
      <c r="B22" s="43"/>
      <c r="C22" s="44"/>
      <c r="D22" s="43"/>
      <c r="E22" s="33" t="s">
        <v>26</v>
      </c>
      <c r="F22" s="34" t="s">
        <v>25</v>
      </c>
      <c r="G22" s="34">
        <v>0</v>
      </c>
      <c r="H22" s="34">
        <v>0</v>
      </c>
      <c r="I22" s="35">
        <v>1</v>
      </c>
      <c r="J22" s="45"/>
      <c r="K22" s="33"/>
      <c r="L22" s="38" t="s">
        <v>22</v>
      </c>
      <c r="M22" s="45"/>
      <c r="N22" s="95"/>
      <c r="P22" s="42"/>
    </row>
    <row r="23" spans="1:16" ht="16.5" customHeight="1">
      <c r="A23" s="39"/>
      <c r="B23" s="270" t="s">
        <v>28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2"/>
      <c r="N23" s="95"/>
      <c r="P23" s="42"/>
    </row>
    <row r="24" spans="1:16" ht="19.5" customHeight="1">
      <c r="A24" s="39"/>
      <c r="B24" s="266" t="s">
        <v>17</v>
      </c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9"/>
      <c r="N24" s="95"/>
      <c r="P24" s="42"/>
    </row>
    <row r="25" spans="1:16" ht="89.25" customHeight="1">
      <c r="A25" s="39"/>
      <c r="B25" s="55" t="s">
        <v>28</v>
      </c>
      <c r="C25" s="56" t="s">
        <v>18</v>
      </c>
      <c r="D25" s="33" t="s">
        <v>19</v>
      </c>
      <c r="E25" s="33" t="s">
        <v>29</v>
      </c>
      <c r="F25" s="34" t="s">
        <v>21</v>
      </c>
      <c r="G25" s="34">
        <v>100</v>
      </c>
      <c r="H25" s="34">
        <v>100</v>
      </c>
      <c r="I25" s="35">
        <f>H25/G25</f>
        <v>1</v>
      </c>
      <c r="J25" s="36">
        <f>I25</f>
        <v>1</v>
      </c>
      <c r="K25" s="37"/>
      <c r="L25" s="38" t="s">
        <v>22</v>
      </c>
      <c r="M25" s="36">
        <f>AVERAGE(J25:J26)</f>
        <v>1</v>
      </c>
      <c r="N25" s="95"/>
      <c r="P25" s="42"/>
    </row>
    <row r="26" spans="1:16" ht="30" customHeight="1">
      <c r="A26" s="39"/>
      <c r="B26" s="57"/>
      <c r="C26" s="41"/>
      <c r="D26" s="32" t="s">
        <v>23</v>
      </c>
      <c r="E26" s="37" t="s">
        <v>24</v>
      </c>
      <c r="F26" s="34" t="s">
        <v>25</v>
      </c>
      <c r="G26" s="34">
        <v>26</v>
      </c>
      <c r="H26" s="34">
        <v>26</v>
      </c>
      <c r="I26" s="35">
        <f>H26/G26</f>
        <v>1</v>
      </c>
      <c r="J26" s="36">
        <f>AVERAGE(I26:I27)</f>
        <v>1</v>
      </c>
      <c r="K26" s="37"/>
      <c r="L26" s="38" t="s">
        <v>22</v>
      </c>
      <c r="M26" s="65"/>
      <c r="N26" s="95"/>
      <c r="P26" s="42"/>
    </row>
    <row r="27" spans="1:16" ht="51.75" customHeight="1">
      <c r="A27" s="39"/>
      <c r="B27" s="54"/>
      <c r="C27" s="58"/>
      <c r="D27" s="43"/>
      <c r="E27" s="33" t="s">
        <v>30</v>
      </c>
      <c r="F27" s="34" t="s">
        <v>25</v>
      </c>
      <c r="G27" s="37">
        <v>8</v>
      </c>
      <c r="H27" s="37">
        <v>8</v>
      </c>
      <c r="I27" s="35">
        <f>H27/G27</f>
        <v>1</v>
      </c>
      <c r="J27" s="45"/>
      <c r="K27" s="37"/>
      <c r="L27" s="38" t="s">
        <v>22</v>
      </c>
      <c r="M27" s="45"/>
      <c r="N27" s="95"/>
      <c r="P27" s="42"/>
    </row>
    <row r="28" spans="1:16" ht="18" customHeight="1">
      <c r="A28" s="39"/>
      <c r="B28" s="274" t="s">
        <v>28</v>
      </c>
      <c r="C28" s="275"/>
      <c r="D28" s="275"/>
      <c r="E28" s="268"/>
      <c r="F28" s="268"/>
      <c r="G28" s="268"/>
      <c r="H28" s="268"/>
      <c r="I28" s="268"/>
      <c r="J28" s="268"/>
      <c r="K28" s="268"/>
      <c r="L28" s="268"/>
      <c r="M28" s="269"/>
      <c r="N28" s="95"/>
      <c r="P28" s="42"/>
    </row>
    <row r="29" spans="1:16" ht="18" customHeight="1">
      <c r="A29" s="39"/>
      <c r="B29" s="266" t="s">
        <v>27</v>
      </c>
      <c r="C29" s="267"/>
      <c r="D29" s="268"/>
      <c r="E29" s="268"/>
      <c r="F29" s="268"/>
      <c r="G29" s="268"/>
      <c r="H29" s="268"/>
      <c r="I29" s="268"/>
      <c r="J29" s="268"/>
      <c r="K29" s="268"/>
      <c r="L29" s="268"/>
      <c r="M29" s="269"/>
      <c r="N29" s="95"/>
      <c r="P29" s="42"/>
    </row>
    <row r="30" spans="1:16" ht="96.75" customHeight="1">
      <c r="A30" s="39"/>
      <c r="B30" s="30" t="s">
        <v>28</v>
      </c>
      <c r="C30" s="31" t="s">
        <v>18</v>
      </c>
      <c r="D30" s="32" t="s">
        <v>19</v>
      </c>
      <c r="E30" s="33" t="s">
        <v>56</v>
      </c>
      <c r="F30" s="34" t="s">
        <v>21</v>
      </c>
      <c r="G30" s="34">
        <v>100</v>
      </c>
      <c r="H30" s="34">
        <v>100</v>
      </c>
      <c r="I30" s="35">
        <f>H30/G30</f>
        <v>1</v>
      </c>
      <c r="J30" s="36">
        <f>I30</f>
        <v>1</v>
      </c>
      <c r="K30" s="37"/>
      <c r="L30" s="38" t="s">
        <v>22</v>
      </c>
      <c r="M30" s="36">
        <f>AVERAGE(J30:J31)</f>
        <v>1</v>
      </c>
      <c r="N30" s="95"/>
      <c r="P30" s="42"/>
    </row>
    <row r="31" spans="1:16" ht="33" customHeight="1">
      <c r="A31" s="39"/>
      <c r="B31" s="40"/>
      <c r="C31" s="41"/>
      <c r="D31" s="30" t="s">
        <v>23</v>
      </c>
      <c r="E31" s="37" t="s">
        <v>24</v>
      </c>
      <c r="F31" s="34" t="s">
        <v>25</v>
      </c>
      <c r="G31" s="34">
        <v>7</v>
      </c>
      <c r="H31" s="34">
        <v>7</v>
      </c>
      <c r="I31" s="35">
        <v>1</v>
      </c>
      <c r="J31" s="36">
        <f>AVERAGE(I31:I32)</f>
        <v>1</v>
      </c>
      <c r="K31" s="37"/>
      <c r="L31" s="38" t="s">
        <v>22</v>
      </c>
      <c r="M31" s="65"/>
      <c r="N31" s="95"/>
      <c r="P31" s="42"/>
    </row>
    <row r="32" spans="1:16" ht="56.25" customHeight="1">
      <c r="A32" s="39"/>
      <c r="B32" s="43"/>
      <c r="C32" s="44"/>
      <c r="D32" s="52"/>
      <c r="E32" s="33" t="s">
        <v>30</v>
      </c>
      <c r="F32" s="34" t="s">
        <v>25</v>
      </c>
      <c r="G32" s="37">
        <v>3</v>
      </c>
      <c r="H32" s="37">
        <v>3</v>
      </c>
      <c r="I32" s="35">
        <v>1</v>
      </c>
      <c r="J32" s="45"/>
      <c r="K32" s="37"/>
      <c r="L32" s="38" t="s">
        <v>22</v>
      </c>
      <c r="M32" s="45"/>
      <c r="N32" s="95"/>
      <c r="P32" s="42"/>
    </row>
    <row r="33" spans="1:16" ht="20.25" customHeight="1">
      <c r="A33" s="39"/>
      <c r="B33" s="274" t="s">
        <v>31</v>
      </c>
      <c r="C33" s="275"/>
      <c r="D33" s="275"/>
      <c r="E33" s="268"/>
      <c r="F33" s="268"/>
      <c r="G33" s="268"/>
      <c r="H33" s="268"/>
      <c r="I33" s="268"/>
      <c r="J33" s="268"/>
      <c r="K33" s="268"/>
      <c r="L33" s="268"/>
      <c r="M33" s="269"/>
      <c r="N33" s="95"/>
      <c r="P33" s="42"/>
    </row>
    <row r="34" spans="1:16" ht="20.25" customHeight="1">
      <c r="A34" s="39"/>
      <c r="B34" s="266" t="s">
        <v>17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9"/>
      <c r="N34" s="95"/>
      <c r="P34" s="42"/>
    </row>
    <row r="35" spans="1:16" ht="83.25" customHeight="1">
      <c r="A35" s="39"/>
      <c r="B35" s="30" t="s">
        <v>32</v>
      </c>
      <c r="C35" s="56" t="s">
        <v>18</v>
      </c>
      <c r="D35" s="37" t="s">
        <v>19</v>
      </c>
      <c r="E35" s="33" t="s">
        <v>33</v>
      </c>
      <c r="F35" s="34" t="s">
        <v>21</v>
      </c>
      <c r="G35" s="34">
        <v>0</v>
      </c>
      <c r="H35" s="34">
        <v>0</v>
      </c>
      <c r="I35" s="35">
        <v>1</v>
      </c>
      <c r="J35" s="36">
        <f>I35</f>
        <v>1</v>
      </c>
      <c r="K35" s="37"/>
      <c r="L35" s="38" t="s">
        <v>22</v>
      </c>
      <c r="M35" s="36">
        <f>AVERAGE(J35:J36)</f>
        <v>1</v>
      </c>
      <c r="N35" s="95"/>
      <c r="P35" s="42"/>
    </row>
    <row r="36" spans="1:16" ht="33" customHeight="1">
      <c r="A36" s="39"/>
      <c r="B36" s="30"/>
      <c r="C36" s="56"/>
      <c r="D36" s="30" t="s">
        <v>23</v>
      </c>
      <c r="E36" s="37" t="s">
        <v>24</v>
      </c>
      <c r="F36" s="34" t="s">
        <v>25</v>
      </c>
      <c r="G36" s="34">
        <v>4</v>
      </c>
      <c r="H36" s="34">
        <v>4</v>
      </c>
      <c r="I36" s="35">
        <f>H36/G36</f>
        <v>1</v>
      </c>
      <c r="J36" s="36">
        <f>AVERAGE(I36:I37)</f>
        <v>1</v>
      </c>
      <c r="K36" s="37"/>
      <c r="L36" s="38" t="s">
        <v>22</v>
      </c>
      <c r="M36" s="65"/>
      <c r="N36" s="95"/>
      <c r="P36" s="42"/>
    </row>
    <row r="37" spans="1:16" ht="62.25" customHeight="1">
      <c r="A37" s="39"/>
      <c r="B37" s="43"/>
      <c r="C37" s="51"/>
      <c r="D37" s="52"/>
      <c r="E37" s="33" t="s">
        <v>34</v>
      </c>
      <c r="F37" s="34" t="s">
        <v>25</v>
      </c>
      <c r="G37" s="34">
        <v>2</v>
      </c>
      <c r="H37" s="34">
        <v>2</v>
      </c>
      <c r="I37" s="35">
        <v>1</v>
      </c>
      <c r="J37" s="45"/>
      <c r="K37" s="37"/>
      <c r="L37" s="38" t="s">
        <v>22</v>
      </c>
      <c r="M37" s="45"/>
      <c r="N37" s="95"/>
      <c r="P37" s="42"/>
    </row>
    <row r="38" spans="1:16" ht="15.75" customHeight="1">
      <c r="A38" s="39"/>
      <c r="B38" s="274" t="s">
        <v>35</v>
      </c>
      <c r="C38" s="275"/>
      <c r="D38" s="275"/>
      <c r="E38" s="268"/>
      <c r="F38" s="268"/>
      <c r="G38" s="268"/>
      <c r="H38" s="268"/>
      <c r="I38" s="268"/>
      <c r="J38" s="268"/>
      <c r="K38" s="268"/>
      <c r="L38" s="268"/>
      <c r="M38" s="269"/>
      <c r="N38" s="95"/>
      <c r="P38" s="42"/>
    </row>
    <row r="39" spans="1:16" ht="15.75" customHeight="1">
      <c r="A39" s="39"/>
      <c r="B39" s="273" t="s">
        <v>36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9"/>
      <c r="N39" s="95"/>
      <c r="P39" s="42"/>
    </row>
    <row r="40" spans="1:16" ht="49.5" customHeight="1">
      <c r="A40" s="39"/>
      <c r="B40" s="53" t="s">
        <v>35</v>
      </c>
      <c r="C40" s="56" t="s">
        <v>18</v>
      </c>
      <c r="D40" s="37" t="s">
        <v>19</v>
      </c>
      <c r="E40" s="59" t="s">
        <v>37</v>
      </c>
      <c r="F40" s="34" t="s">
        <v>21</v>
      </c>
      <c r="G40" s="40">
        <v>100</v>
      </c>
      <c r="H40" s="43">
        <v>100</v>
      </c>
      <c r="I40" s="35">
        <f>H40/G40</f>
        <v>1</v>
      </c>
      <c r="J40" s="60">
        <f>I40</f>
        <v>1</v>
      </c>
      <c r="K40" s="37"/>
      <c r="L40" s="37" t="s">
        <v>38</v>
      </c>
      <c r="M40" s="36">
        <f>AVERAGE(J40:J41)</f>
        <v>1</v>
      </c>
      <c r="N40" s="95"/>
      <c r="P40" s="42"/>
    </row>
    <row r="41" spans="1:16" ht="27" customHeight="1">
      <c r="A41" s="39"/>
      <c r="B41" s="61"/>
      <c r="C41" s="62"/>
      <c r="D41" s="32" t="s">
        <v>23</v>
      </c>
      <c r="E41" s="37" t="s">
        <v>39</v>
      </c>
      <c r="F41" s="63" t="s">
        <v>25</v>
      </c>
      <c r="G41" s="64">
        <v>0</v>
      </c>
      <c r="H41" s="52">
        <v>0</v>
      </c>
      <c r="I41" s="35">
        <v>1</v>
      </c>
      <c r="J41" s="65">
        <f>AVERAGE(I41:I43)</f>
        <v>1</v>
      </c>
      <c r="K41" s="37"/>
      <c r="L41" s="38" t="s">
        <v>22</v>
      </c>
      <c r="M41" s="65"/>
      <c r="N41" s="95"/>
      <c r="P41" s="42"/>
    </row>
    <row r="42" spans="1:16" ht="42" customHeight="1">
      <c r="A42" s="39"/>
      <c r="B42" s="61"/>
      <c r="C42" s="62"/>
      <c r="D42" s="66"/>
      <c r="E42" s="33" t="s">
        <v>40</v>
      </c>
      <c r="F42" s="38" t="s">
        <v>41</v>
      </c>
      <c r="G42" s="64">
        <v>0</v>
      </c>
      <c r="H42" s="52">
        <v>0</v>
      </c>
      <c r="I42" s="35">
        <v>1</v>
      </c>
      <c r="J42" s="65"/>
      <c r="K42" s="37"/>
      <c r="L42" s="37" t="s">
        <v>38</v>
      </c>
      <c r="M42" s="65"/>
      <c r="N42" s="95"/>
      <c r="P42" s="42"/>
    </row>
    <row r="43" spans="1:16" ht="37.5" customHeight="1">
      <c r="A43" s="39"/>
      <c r="B43" s="67"/>
      <c r="C43" s="44"/>
      <c r="D43" s="68"/>
      <c r="E43" s="37" t="s">
        <v>42</v>
      </c>
      <c r="F43" s="38" t="s">
        <v>43</v>
      </c>
      <c r="G43" s="64">
        <v>0</v>
      </c>
      <c r="H43" s="52">
        <v>0</v>
      </c>
      <c r="I43" s="35">
        <v>1</v>
      </c>
      <c r="J43" s="45"/>
      <c r="K43" s="37"/>
      <c r="L43" s="37" t="s">
        <v>38</v>
      </c>
      <c r="M43" s="45"/>
      <c r="N43" s="95"/>
      <c r="P43" s="42"/>
    </row>
    <row r="44" spans="1:16" ht="18.75" customHeight="1">
      <c r="A44" s="39"/>
      <c r="B44" s="69" t="s">
        <v>44</v>
      </c>
      <c r="C44" s="70"/>
      <c r="D44" s="68"/>
      <c r="E44" s="68"/>
      <c r="F44" s="70"/>
      <c r="G44" s="68"/>
      <c r="H44" s="68"/>
      <c r="I44" s="71"/>
      <c r="J44" s="72"/>
      <c r="K44" s="68"/>
      <c r="L44" s="68"/>
      <c r="M44" s="99"/>
      <c r="N44" s="95"/>
      <c r="P44" s="42"/>
    </row>
    <row r="45" spans="1:16" ht="51" customHeight="1">
      <c r="A45" s="39"/>
      <c r="B45" s="73" t="s">
        <v>44</v>
      </c>
      <c r="C45" s="56" t="s">
        <v>18</v>
      </c>
      <c r="D45" s="37" t="s">
        <v>19</v>
      </c>
      <c r="E45" s="59" t="s">
        <v>37</v>
      </c>
      <c r="F45" s="34" t="s">
        <v>21</v>
      </c>
      <c r="G45" s="43">
        <v>100</v>
      </c>
      <c r="H45" s="43">
        <v>100</v>
      </c>
      <c r="I45" s="35">
        <f>H45/G45</f>
        <v>1</v>
      </c>
      <c r="J45" s="60">
        <f>I45</f>
        <v>1</v>
      </c>
      <c r="K45" s="33"/>
      <c r="L45" s="37" t="s">
        <v>38</v>
      </c>
      <c r="M45" s="36">
        <f>AVERAGE(J45:J46)</f>
        <v>1</v>
      </c>
      <c r="N45" s="95"/>
      <c r="P45" s="42"/>
    </row>
    <row r="46" spans="1:16" ht="29.25" customHeight="1">
      <c r="A46" s="39"/>
      <c r="B46" s="74"/>
      <c r="C46" s="51"/>
      <c r="D46" s="33" t="s">
        <v>23</v>
      </c>
      <c r="E46" s="37" t="s">
        <v>24</v>
      </c>
      <c r="F46" s="34" t="s">
        <v>25</v>
      </c>
      <c r="G46" s="43">
        <v>71</v>
      </c>
      <c r="H46" s="43">
        <v>71</v>
      </c>
      <c r="I46" s="35">
        <f>H46/G46</f>
        <v>1</v>
      </c>
      <c r="J46" s="45">
        <f>I46</f>
        <v>1</v>
      </c>
      <c r="K46" s="33"/>
      <c r="L46" s="38" t="s">
        <v>22</v>
      </c>
      <c r="M46" s="45"/>
      <c r="N46" s="95"/>
      <c r="P46" s="42"/>
    </row>
    <row r="47" spans="1:16" ht="17.25" customHeight="1">
      <c r="A47" s="39"/>
      <c r="B47" s="75" t="s">
        <v>45</v>
      </c>
      <c r="C47" s="70"/>
      <c r="D47" s="68"/>
      <c r="E47" s="68"/>
      <c r="F47" s="70"/>
      <c r="G47" s="68"/>
      <c r="H47" s="68"/>
      <c r="I47" s="71"/>
      <c r="J47" s="72"/>
      <c r="K47" s="68"/>
      <c r="L47" s="68"/>
      <c r="M47" s="99"/>
      <c r="N47" s="95"/>
      <c r="P47" s="42"/>
    </row>
    <row r="48" spans="1:16" ht="15" customHeight="1">
      <c r="A48" s="39"/>
      <c r="B48" s="69" t="s">
        <v>46</v>
      </c>
      <c r="C48" s="76"/>
      <c r="D48" s="77"/>
      <c r="E48" s="68"/>
      <c r="F48" s="70"/>
      <c r="G48" s="68"/>
      <c r="H48" s="68"/>
      <c r="I48" s="71"/>
      <c r="J48" s="78"/>
      <c r="K48" s="68"/>
      <c r="L48" s="68"/>
      <c r="M48" s="99"/>
      <c r="N48" s="95"/>
      <c r="P48" s="42"/>
    </row>
    <row r="49" spans="1:16" ht="51" customHeight="1">
      <c r="A49" s="39"/>
      <c r="B49" s="79" t="s">
        <v>45</v>
      </c>
      <c r="C49" s="56" t="s">
        <v>18</v>
      </c>
      <c r="D49" s="37" t="s">
        <v>19</v>
      </c>
      <c r="E49" s="59" t="s">
        <v>37</v>
      </c>
      <c r="F49" s="34" t="s">
        <v>21</v>
      </c>
      <c r="G49" s="40">
        <v>100</v>
      </c>
      <c r="H49" s="43">
        <v>100</v>
      </c>
      <c r="I49" s="35">
        <f>H49/G49</f>
        <v>1</v>
      </c>
      <c r="J49" s="60">
        <f>I49</f>
        <v>1</v>
      </c>
      <c r="K49" s="37"/>
      <c r="L49" s="37" t="s">
        <v>38</v>
      </c>
      <c r="M49" s="36">
        <f>AVERAGE(J49:J50)</f>
        <v>1</v>
      </c>
      <c r="N49" s="95"/>
      <c r="P49" s="42"/>
    </row>
    <row r="50" spans="1:16" ht="41.25" customHeight="1">
      <c r="A50" s="39"/>
      <c r="B50" s="80"/>
      <c r="C50" s="41"/>
      <c r="D50" s="32" t="s">
        <v>23</v>
      </c>
      <c r="E50" s="37" t="s">
        <v>24</v>
      </c>
      <c r="F50" s="63" t="s">
        <v>25</v>
      </c>
      <c r="G50" s="106">
        <v>66</v>
      </c>
      <c r="H50" s="106">
        <v>66</v>
      </c>
      <c r="I50" s="35">
        <f>H50/G50</f>
        <v>1</v>
      </c>
      <c r="J50" s="65">
        <f>AVERAGE(I50:I52)</f>
        <v>1</v>
      </c>
      <c r="K50" s="37"/>
      <c r="L50" s="38" t="s">
        <v>22</v>
      </c>
      <c r="M50" s="65"/>
      <c r="N50" s="95"/>
      <c r="P50" s="42"/>
    </row>
    <row r="51" spans="1:16" ht="40.5" customHeight="1">
      <c r="A51" s="39"/>
      <c r="B51" s="80"/>
      <c r="C51" s="41"/>
      <c r="D51" s="66"/>
      <c r="E51" s="33" t="s">
        <v>40</v>
      </c>
      <c r="F51" s="38" t="s">
        <v>41</v>
      </c>
      <c r="G51" s="106">
        <v>11824</v>
      </c>
      <c r="H51" s="106">
        <v>11824</v>
      </c>
      <c r="I51" s="35">
        <f>H51/G51</f>
        <v>1</v>
      </c>
      <c r="J51" s="65"/>
      <c r="K51" s="37"/>
      <c r="L51" s="37" t="s">
        <v>38</v>
      </c>
      <c r="M51" s="65"/>
      <c r="N51" s="95"/>
      <c r="P51" s="42"/>
    </row>
    <row r="52" spans="1:16" ht="42" customHeight="1">
      <c r="A52" s="39"/>
      <c r="B52" s="81"/>
      <c r="C52" s="44"/>
      <c r="D52" s="52"/>
      <c r="E52" s="33" t="s">
        <v>42</v>
      </c>
      <c r="F52" s="38" t="s">
        <v>43</v>
      </c>
      <c r="G52" s="106">
        <v>47296</v>
      </c>
      <c r="H52" s="106">
        <v>47296</v>
      </c>
      <c r="I52" s="35">
        <f>H52/G52</f>
        <v>1</v>
      </c>
      <c r="J52" s="45"/>
      <c r="K52" s="37"/>
      <c r="L52" s="37" t="s">
        <v>38</v>
      </c>
      <c r="M52" s="45"/>
      <c r="N52" s="95"/>
      <c r="P52" s="42"/>
    </row>
    <row r="53" spans="1:16" ht="18" customHeight="1">
      <c r="A53" s="39"/>
      <c r="B53" s="82" t="s">
        <v>47</v>
      </c>
      <c r="C53" s="70"/>
      <c r="D53" s="68"/>
      <c r="E53" s="68"/>
      <c r="F53" s="70"/>
      <c r="G53" s="68"/>
      <c r="H53" s="68"/>
      <c r="I53" s="71"/>
      <c r="J53" s="71"/>
      <c r="K53" s="68"/>
      <c r="L53" s="68"/>
      <c r="M53" s="99"/>
      <c r="N53" s="95"/>
      <c r="P53" s="42"/>
    </row>
    <row r="54" spans="1:16" ht="16.5" customHeight="1">
      <c r="A54" s="39"/>
      <c r="B54" s="82" t="s">
        <v>48</v>
      </c>
      <c r="C54" s="70"/>
      <c r="D54" s="77"/>
      <c r="E54" s="68"/>
      <c r="F54" s="70"/>
      <c r="G54" s="68"/>
      <c r="H54" s="68"/>
      <c r="I54" s="71"/>
      <c r="J54" s="71"/>
      <c r="K54" s="68"/>
      <c r="L54" s="68"/>
      <c r="M54" s="99"/>
      <c r="N54" s="95"/>
      <c r="P54" s="42"/>
    </row>
    <row r="55" spans="1:16" ht="74.25" customHeight="1">
      <c r="A55" s="39"/>
      <c r="B55" s="83" t="s">
        <v>47</v>
      </c>
      <c r="C55" s="84" t="s">
        <v>18</v>
      </c>
      <c r="D55" s="30" t="s">
        <v>19</v>
      </c>
      <c r="E55" s="85" t="s">
        <v>49</v>
      </c>
      <c r="F55" s="34" t="s">
        <v>21</v>
      </c>
      <c r="G55" s="37">
        <v>100</v>
      </c>
      <c r="H55" s="37">
        <v>100</v>
      </c>
      <c r="I55" s="35">
        <f>H55/G55</f>
        <v>1</v>
      </c>
      <c r="J55" s="36">
        <f>AVERAGE(I55:I56)</f>
        <v>1</v>
      </c>
      <c r="K55" s="37"/>
      <c r="L55" s="37" t="s">
        <v>55</v>
      </c>
      <c r="M55" s="36">
        <f>AVERAGE(J55:J57)</f>
        <v>1</v>
      </c>
      <c r="N55" s="95"/>
      <c r="P55" s="42"/>
    </row>
    <row r="56" spans="1:16" ht="41.25" customHeight="1">
      <c r="A56" s="39"/>
      <c r="B56" s="86"/>
      <c r="C56" s="62"/>
      <c r="D56" s="52"/>
      <c r="E56" s="85" t="s">
        <v>50</v>
      </c>
      <c r="F56" s="34" t="s">
        <v>21</v>
      </c>
      <c r="G56" s="37">
        <v>100</v>
      </c>
      <c r="H56" s="37">
        <v>100</v>
      </c>
      <c r="I56" s="35">
        <f>H56/G56</f>
        <v>1</v>
      </c>
      <c r="J56" s="45"/>
      <c r="K56" s="37"/>
      <c r="L56" s="37" t="s">
        <v>55</v>
      </c>
      <c r="M56" s="65"/>
      <c r="N56" s="95"/>
      <c r="P56" s="42"/>
    </row>
    <row r="57" spans="1:16" ht="44.25" customHeight="1">
      <c r="A57" s="39"/>
      <c r="B57" s="86"/>
      <c r="C57" s="41"/>
      <c r="D57" s="40" t="s">
        <v>23</v>
      </c>
      <c r="E57" s="87" t="s">
        <v>51</v>
      </c>
      <c r="F57" s="34" t="s">
        <v>52</v>
      </c>
      <c r="G57" s="37">
        <v>4</v>
      </c>
      <c r="H57" s="37">
        <v>4</v>
      </c>
      <c r="I57" s="35">
        <f>H57/G57</f>
        <v>1</v>
      </c>
      <c r="J57" s="65">
        <f>AVERAGE(I57:I58)</f>
        <v>1</v>
      </c>
      <c r="K57" s="37"/>
      <c r="L57" s="37" t="s">
        <v>53</v>
      </c>
      <c r="M57" s="65"/>
      <c r="N57" s="95"/>
      <c r="P57" s="42"/>
    </row>
    <row r="58" spans="1:16" ht="51.75" customHeight="1">
      <c r="A58" s="39"/>
      <c r="B58" s="88"/>
      <c r="C58" s="44"/>
      <c r="D58" s="52"/>
      <c r="E58" s="85" t="s">
        <v>54</v>
      </c>
      <c r="F58" s="34" t="s">
        <v>52</v>
      </c>
      <c r="G58" s="37">
        <v>2100</v>
      </c>
      <c r="H58" s="37">
        <v>2100</v>
      </c>
      <c r="I58" s="35">
        <f>H58/G58</f>
        <v>1</v>
      </c>
      <c r="J58" s="45"/>
      <c r="K58" s="37"/>
      <c r="L58" s="37" t="s">
        <v>55</v>
      </c>
      <c r="M58" s="45"/>
      <c r="N58" s="95"/>
      <c r="P58" s="42"/>
    </row>
    <row r="59" spans="1:16" ht="17.25" customHeight="1">
      <c r="A59" s="39"/>
      <c r="B59" s="274" t="s">
        <v>57</v>
      </c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100"/>
      <c r="P59" s="42"/>
    </row>
    <row r="60" spans="1:16" ht="17.25" customHeight="1">
      <c r="A60" s="39"/>
      <c r="B60" s="96" t="s">
        <v>58</v>
      </c>
      <c r="C60" s="48"/>
      <c r="D60" s="48"/>
      <c r="E60" s="48"/>
      <c r="F60" s="48"/>
      <c r="G60" s="48"/>
      <c r="H60" s="48"/>
      <c r="I60" s="48"/>
      <c r="J60" s="97"/>
      <c r="K60" s="48"/>
      <c r="L60" s="48"/>
      <c r="M60" s="98"/>
      <c r="N60" s="100"/>
      <c r="P60" s="42"/>
    </row>
    <row r="61" spans="1:16" ht="53.25" customHeight="1">
      <c r="A61" s="39"/>
      <c r="B61" s="30" t="s">
        <v>57</v>
      </c>
      <c r="C61" s="56" t="s">
        <v>18</v>
      </c>
      <c r="D61" s="37" t="s">
        <v>19</v>
      </c>
      <c r="E61" s="101" t="s">
        <v>37</v>
      </c>
      <c r="F61" s="34" t="s">
        <v>21</v>
      </c>
      <c r="G61" s="43">
        <v>0</v>
      </c>
      <c r="H61" s="43">
        <v>0</v>
      </c>
      <c r="I61" s="35">
        <v>1</v>
      </c>
      <c r="J61" s="60">
        <f>I61</f>
        <v>1</v>
      </c>
      <c r="K61" s="37"/>
      <c r="L61" s="37" t="s">
        <v>38</v>
      </c>
      <c r="M61" s="36">
        <f>AVERAGE(J61:J62)</f>
        <v>1</v>
      </c>
      <c r="N61" s="100"/>
      <c r="P61" s="42"/>
    </row>
    <row r="62" spans="1:16" ht="52.5" customHeight="1">
      <c r="A62" s="50"/>
      <c r="B62" s="43"/>
      <c r="C62" s="51"/>
      <c r="D62" s="33" t="s">
        <v>23</v>
      </c>
      <c r="E62" s="37" t="s">
        <v>59</v>
      </c>
      <c r="F62" s="37" t="s">
        <v>60</v>
      </c>
      <c r="G62" s="102">
        <v>0</v>
      </c>
      <c r="H62" s="102">
        <v>0</v>
      </c>
      <c r="I62" s="35">
        <v>1</v>
      </c>
      <c r="J62" s="45">
        <f>I62</f>
        <v>1</v>
      </c>
      <c r="K62" s="37"/>
      <c r="L62" s="37" t="s">
        <v>38</v>
      </c>
      <c r="M62" s="45"/>
      <c r="N62" s="103"/>
      <c r="O62" s="104"/>
      <c r="P62" s="89"/>
    </row>
  </sheetData>
  <sheetProtection/>
  <mergeCells count="15">
    <mergeCell ref="L2:P2"/>
    <mergeCell ref="B3:M3"/>
    <mergeCell ref="B4:M4"/>
    <mergeCell ref="A7:A9"/>
    <mergeCell ref="B14:L14"/>
    <mergeCell ref="B23:M23"/>
    <mergeCell ref="B19:L19"/>
    <mergeCell ref="B39:M39"/>
    <mergeCell ref="B59:M59"/>
    <mergeCell ref="B24:M24"/>
    <mergeCell ref="B28:M28"/>
    <mergeCell ref="B29:M29"/>
    <mergeCell ref="B33:M33"/>
    <mergeCell ref="B34:M34"/>
    <mergeCell ref="B38:M38"/>
  </mergeCells>
  <printOptions/>
  <pageMargins left="0.7" right="0.7" top="0.75" bottom="0.75" header="0.3" footer="0.3"/>
  <pageSetup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8.8515625" style="1" customWidth="1"/>
    <col min="2" max="2" width="18.140625" style="2" customWidth="1"/>
    <col min="3" max="3" width="8.00390625" style="2" customWidth="1"/>
    <col min="4" max="4" width="10.7109375" style="2" customWidth="1"/>
    <col min="5" max="5" width="14.421875" style="2" customWidth="1"/>
    <col min="6" max="6" width="7.7109375" style="2" customWidth="1"/>
    <col min="7" max="7" width="9.00390625" style="3" customWidth="1"/>
    <col min="8" max="9" width="10.28125" style="3" customWidth="1"/>
    <col min="10" max="10" width="10.7109375" style="3" customWidth="1"/>
    <col min="11" max="11" width="14.7109375" style="4" customWidth="1"/>
    <col min="12" max="12" width="13.7109375" style="90" customWidth="1"/>
    <col min="13" max="13" width="7.57421875" style="90" customWidth="1"/>
    <col min="14" max="14" width="9.140625" style="5" customWidth="1"/>
    <col min="15" max="16384" width="9.140625" style="1" customWidth="1"/>
  </cols>
  <sheetData>
    <row r="1" spans="2:17" ht="20.25">
      <c r="B1" s="105"/>
      <c r="Q1"/>
    </row>
    <row r="2" spans="12:17" ht="93.75" customHeight="1">
      <c r="L2" s="261" t="s">
        <v>187</v>
      </c>
      <c r="M2" s="262"/>
      <c r="N2" s="262"/>
      <c r="O2" s="262"/>
      <c r="P2" s="262"/>
      <c r="Q2"/>
    </row>
    <row r="3" spans="2:17" ht="18.75" customHeight="1">
      <c r="B3" s="263" t="s">
        <v>175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Q3"/>
    </row>
    <row r="4" spans="2:17" ht="25.5" customHeight="1">
      <c r="B4" s="263" t="s">
        <v>67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Q4"/>
    </row>
    <row r="5" spans="1:17" s="10" customFormat="1" ht="11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9" t="s">
        <v>13</v>
      </c>
      <c r="O5" s="6" t="s">
        <v>14</v>
      </c>
      <c r="P5" s="6" t="s">
        <v>15</v>
      </c>
      <c r="Q5"/>
    </row>
    <row r="6" spans="1:17" s="17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3">
        <v>8</v>
      </c>
      <c r="I6" s="13">
        <v>9</v>
      </c>
      <c r="J6" s="13">
        <v>10</v>
      </c>
      <c r="K6" s="12">
        <v>11</v>
      </c>
      <c r="L6" s="14">
        <v>12</v>
      </c>
      <c r="M6" s="12">
        <v>13</v>
      </c>
      <c r="N6" s="15">
        <v>14</v>
      </c>
      <c r="O6" s="16"/>
      <c r="P6" s="16"/>
      <c r="Q6"/>
    </row>
    <row r="7" spans="1:17" s="25" customFormat="1" ht="15" customHeight="1">
      <c r="A7" s="264"/>
      <c r="B7" s="19" t="s">
        <v>61</v>
      </c>
      <c r="C7" s="20"/>
      <c r="D7" s="20"/>
      <c r="E7" s="20"/>
      <c r="F7" s="20"/>
      <c r="G7" s="21"/>
      <c r="H7" s="21"/>
      <c r="I7" s="21"/>
      <c r="J7" s="21"/>
      <c r="K7" s="21"/>
      <c r="L7" s="22"/>
      <c r="M7" s="91"/>
      <c r="N7" s="23"/>
      <c r="O7" s="24"/>
      <c r="P7" s="24"/>
      <c r="Q7"/>
    </row>
    <row r="8" spans="1:17" s="25" customFormat="1" ht="15" customHeight="1">
      <c r="A8" s="265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92"/>
      <c r="N8" s="23"/>
      <c r="O8" s="24"/>
      <c r="P8" s="24"/>
      <c r="Q8"/>
    </row>
    <row r="9" spans="1:17" s="25" customFormat="1" ht="15" customHeight="1">
      <c r="A9" s="265"/>
      <c r="B9" s="28" t="s">
        <v>17</v>
      </c>
      <c r="C9" s="29"/>
      <c r="D9" s="27"/>
      <c r="E9" s="27"/>
      <c r="F9" s="27"/>
      <c r="G9" s="27"/>
      <c r="H9" s="27"/>
      <c r="I9" s="27"/>
      <c r="J9" s="27"/>
      <c r="K9" s="27"/>
      <c r="L9" s="27"/>
      <c r="M9" s="92"/>
      <c r="N9" s="23"/>
      <c r="O9" s="24"/>
      <c r="P9" s="24"/>
      <c r="Q9"/>
    </row>
    <row r="10" spans="1:17" s="25" customFormat="1" ht="91.5" customHeight="1">
      <c r="A10" s="18"/>
      <c r="B10" s="30" t="s">
        <v>16</v>
      </c>
      <c r="C10" s="31" t="s">
        <v>18</v>
      </c>
      <c r="D10" s="32" t="s">
        <v>19</v>
      </c>
      <c r="E10" s="33" t="s">
        <v>20</v>
      </c>
      <c r="F10" s="34" t="s">
        <v>21</v>
      </c>
      <c r="G10" s="34">
        <v>100</v>
      </c>
      <c r="H10" s="34">
        <v>100</v>
      </c>
      <c r="I10" s="244">
        <f>H10/G10</f>
        <v>1</v>
      </c>
      <c r="J10" s="234">
        <f>I10</f>
        <v>1</v>
      </c>
      <c r="K10" s="33"/>
      <c r="L10" s="38" t="s">
        <v>22</v>
      </c>
      <c r="M10" s="234">
        <f>AVERAGE(J10:J11)</f>
        <v>1</v>
      </c>
      <c r="N10" s="229">
        <f>AVERAGE(M10:M57)</f>
        <v>1</v>
      </c>
      <c r="O10" s="231">
        <f>(J10+J15+J20+J25+J30+J35+J40+J44+J50+J56)/10</f>
        <v>1</v>
      </c>
      <c r="P10" s="231">
        <f>(J11+J16+J21+J26+J31+J36+J41+J45+J52+J57)/10</f>
        <v>1</v>
      </c>
      <c r="Q10"/>
    </row>
    <row r="11" spans="1:17" ht="33" customHeight="1">
      <c r="A11" s="39"/>
      <c r="B11" s="40"/>
      <c r="C11" s="41"/>
      <c r="D11" s="30" t="s">
        <v>23</v>
      </c>
      <c r="E11" s="37" t="s">
        <v>24</v>
      </c>
      <c r="F11" s="34" t="s">
        <v>25</v>
      </c>
      <c r="G11" s="34">
        <v>63</v>
      </c>
      <c r="H11" s="34">
        <v>63</v>
      </c>
      <c r="I11" s="244">
        <f>H11/G11</f>
        <v>1</v>
      </c>
      <c r="J11" s="234">
        <f>AVERAGE(I11:I12)</f>
        <v>1</v>
      </c>
      <c r="K11" s="33" t="s">
        <v>104</v>
      </c>
      <c r="L11" s="38" t="s">
        <v>22</v>
      </c>
      <c r="M11" s="65"/>
      <c r="N11" s="93"/>
      <c r="O11" s="94"/>
      <c r="P11" s="42"/>
      <c r="Q11"/>
    </row>
    <row r="12" spans="1:17" ht="49.5" customHeight="1">
      <c r="A12" s="39"/>
      <c r="B12" s="43"/>
      <c r="C12" s="44"/>
      <c r="D12" s="43"/>
      <c r="E12" s="33" t="s">
        <v>26</v>
      </c>
      <c r="F12" s="34" t="s">
        <v>25</v>
      </c>
      <c r="G12" s="34">
        <v>20</v>
      </c>
      <c r="H12" s="34">
        <v>20</v>
      </c>
      <c r="I12" s="244">
        <f>H12/G12</f>
        <v>1</v>
      </c>
      <c r="J12" s="245"/>
      <c r="K12" s="33"/>
      <c r="L12" s="38" t="s">
        <v>22</v>
      </c>
      <c r="M12" s="45"/>
      <c r="N12" s="95"/>
      <c r="P12" s="42"/>
      <c r="Q12"/>
    </row>
    <row r="13" spans="1:17" ht="15.75" customHeight="1">
      <c r="A13" s="39"/>
      <c r="B13" s="46" t="s">
        <v>16</v>
      </c>
      <c r="C13" s="44"/>
      <c r="D13" s="43"/>
      <c r="E13" s="37"/>
      <c r="F13" s="34"/>
      <c r="G13" s="47"/>
      <c r="H13" s="47"/>
      <c r="I13" s="48"/>
      <c r="J13" s="48"/>
      <c r="K13" s="48"/>
      <c r="L13" s="48"/>
      <c r="M13" s="52"/>
      <c r="N13" s="95"/>
      <c r="P13" s="42"/>
      <c r="Q13"/>
    </row>
    <row r="14" spans="1:17" ht="16.5" customHeight="1">
      <c r="A14" s="39"/>
      <c r="B14" s="266" t="s">
        <v>27</v>
      </c>
      <c r="C14" s="267"/>
      <c r="D14" s="268"/>
      <c r="E14" s="268"/>
      <c r="F14" s="268"/>
      <c r="G14" s="268"/>
      <c r="H14" s="268"/>
      <c r="I14" s="268"/>
      <c r="J14" s="268"/>
      <c r="K14" s="268"/>
      <c r="L14" s="269"/>
      <c r="M14" s="49"/>
      <c r="N14" s="95"/>
      <c r="P14" s="42"/>
      <c r="Q14"/>
    </row>
    <row r="15" spans="1:17" ht="98.25" customHeight="1">
      <c r="A15" s="39"/>
      <c r="B15" s="30" t="s">
        <v>16</v>
      </c>
      <c r="C15" s="31" t="s">
        <v>18</v>
      </c>
      <c r="D15" s="32" t="s">
        <v>19</v>
      </c>
      <c r="E15" s="33" t="s">
        <v>20</v>
      </c>
      <c r="F15" s="34" t="s">
        <v>21</v>
      </c>
      <c r="G15" s="37">
        <v>100</v>
      </c>
      <c r="H15" s="37">
        <v>100</v>
      </c>
      <c r="I15" s="244">
        <f>H15/G15</f>
        <v>1</v>
      </c>
      <c r="J15" s="234">
        <f>I15</f>
        <v>1</v>
      </c>
      <c r="K15" s="37"/>
      <c r="L15" s="38" t="s">
        <v>22</v>
      </c>
      <c r="M15" s="234">
        <f>AVERAGE(J15:J16)</f>
        <v>1</v>
      </c>
      <c r="N15" s="95"/>
      <c r="P15" s="42"/>
      <c r="Q15"/>
    </row>
    <row r="16" spans="1:17" ht="24.75" customHeight="1">
      <c r="A16" s="39"/>
      <c r="B16" s="40"/>
      <c r="C16" s="41"/>
      <c r="D16" s="30" t="s">
        <v>23</v>
      </c>
      <c r="E16" s="37" t="s">
        <v>24</v>
      </c>
      <c r="F16" s="34" t="s">
        <v>25</v>
      </c>
      <c r="G16" s="37">
        <v>25</v>
      </c>
      <c r="H16" s="37">
        <v>25</v>
      </c>
      <c r="I16" s="244">
        <f>H16/G16</f>
        <v>1</v>
      </c>
      <c r="J16" s="234">
        <f>AVERAGE(I16)</f>
        <v>1</v>
      </c>
      <c r="K16" s="37"/>
      <c r="L16" s="38" t="s">
        <v>22</v>
      </c>
      <c r="M16" s="65"/>
      <c r="N16" s="95"/>
      <c r="P16" s="42"/>
      <c r="Q16"/>
    </row>
    <row r="17" spans="1:17" ht="52.5" customHeight="1">
      <c r="A17" s="39"/>
      <c r="B17" s="43"/>
      <c r="C17" s="51"/>
      <c r="D17" s="52"/>
      <c r="E17" s="33" t="s">
        <v>26</v>
      </c>
      <c r="F17" s="34" t="s">
        <v>25</v>
      </c>
      <c r="G17" s="37">
        <v>12</v>
      </c>
      <c r="H17" s="37">
        <v>12</v>
      </c>
      <c r="I17" s="244">
        <v>1</v>
      </c>
      <c r="J17" s="245"/>
      <c r="K17" s="37"/>
      <c r="L17" s="38" t="s">
        <v>22</v>
      </c>
      <c r="M17" s="45"/>
      <c r="N17" s="95"/>
      <c r="P17" s="42"/>
      <c r="Q17"/>
    </row>
    <row r="18" spans="1:17" ht="16.5" customHeight="1">
      <c r="A18" s="39"/>
      <c r="B18" s="270" t="s">
        <v>28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  <c r="N18" s="95"/>
      <c r="P18" s="42"/>
      <c r="Q18"/>
    </row>
    <row r="19" spans="1:17" ht="19.5" customHeight="1">
      <c r="A19" s="39"/>
      <c r="B19" s="266" t="s">
        <v>17</v>
      </c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9"/>
      <c r="N19" s="95"/>
      <c r="P19" s="42"/>
      <c r="Q19"/>
    </row>
    <row r="20" spans="1:17" ht="89.25" customHeight="1">
      <c r="A20" s="39"/>
      <c r="B20" s="55" t="s">
        <v>28</v>
      </c>
      <c r="C20" s="56" t="s">
        <v>18</v>
      </c>
      <c r="D20" s="33" t="s">
        <v>19</v>
      </c>
      <c r="E20" s="33" t="s">
        <v>29</v>
      </c>
      <c r="F20" s="34" t="s">
        <v>21</v>
      </c>
      <c r="G20" s="34">
        <v>100</v>
      </c>
      <c r="H20" s="34">
        <v>100</v>
      </c>
      <c r="I20" s="244">
        <f>H20/G20</f>
        <v>1</v>
      </c>
      <c r="J20" s="234">
        <f>I20</f>
        <v>1</v>
      </c>
      <c r="L20" s="38" t="s">
        <v>22</v>
      </c>
      <c r="M20" s="234">
        <f>AVERAGE(J20:J21)</f>
        <v>1</v>
      </c>
      <c r="N20" s="95"/>
      <c r="P20" s="42"/>
      <c r="Q20"/>
    </row>
    <row r="21" spans="1:17" ht="70.5" customHeight="1">
      <c r="A21" s="39"/>
      <c r="B21" s="57"/>
      <c r="C21" s="41"/>
      <c r="D21" s="32" t="s">
        <v>23</v>
      </c>
      <c r="E21" s="37" t="s">
        <v>24</v>
      </c>
      <c r="F21" s="34" t="s">
        <v>25</v>
      </c>
      <c r="G21" s="34">
        <v>65</v>
      </c>
      <c r="H21" s="34">
        <v>65</v>
      </c>
      <c r="I21" s="244">
        <f>H21/G21</f>
        <v>1</v>
      </c>
      <c r="J21" s="234">
        <f>AVERAGE(I21:I22)</f>
        <v>1</v>
      </c>
      <c r="K21" s="37" t="s">
        <v>105</v>
      </c>
      <c r="L21" s="38" t="s">
        <v>22</v>
      </c>
      <c r="M21" s="65"/>
      <c r="N21" s="95"/>
      <c r="P21" s="42"/>
      <c r="Q21"/>
    </row>
    <row r="22" spans="1:17" ht="51.75" customHeight="1">
      <c r="A22" s="39"/>
      <c r="B22" s="54"/>
      <c r="C22" s="58"/>
      <c r="D22" s="43"/>
      <c r="E22" s="33" t="s">
        <v>30</v>
      </c>
      <c r="F22" s="34" t="s">
        <v>25</v>
      </c>
      <c r="G22" s="37">
        <v>13</v>
      </c>
      <c r="H22" s="37">
        <v>13</v>
      </c>
      <c r="I22" s="244">
        <f>H22/G22</f>
        <v>1</v>
      </c>
      <c r="J22" s="245"/>
      <c r="K22" s="37"/>
      <c r="L22" s="38" t="s">
        <v>22</v>
      </c>
      <c r="M22" s="45"/>
      <c r="N22" s="95"/>
      <c r="P22" s="42"/>
      <c r="Q22"/>
    </row>
    <row r="23" spans="1:17" ht="18" customHeight="1">
      <c r="A23" s="39"/>
      <c r="B23" s="274" t="s">
        <v>28</v>
      </c>
      <c r="C23" s="275"/>
      <c r="D23" s="275"/>
      <c r="E23" s="268"/>
      <c r="F23" s="268"/>
      <c r="G23" s="268"/>
      <c r="H23" s="268"/>
      <c r="I23" s="268"/>
      <c r="J23" s="268"/>
      <c r="K23" s="268"/>
      <c r="L23" s="268"/>
      <c r="M23" s="269"/>
      <c r="N23" s="95"/>
      <c r="P23" s="42"/>
      <c r="Q23"/>
    </row>
    <row r="24" spans="1:17" ht="18" customHeight="1">
      <c r="A24" s="39"/>
      <c r="B24" s="266" t="s">
        <v>27</v>
      </c>
      <c r="C24" s="267"/>
      <c r="D24" s="268"/>
      <c r="E24" s="268"/>
      <c r="F24" s="268"/>
      <c r="G24" s="268"/>
      <c r="H24" s="268"/>
      <c r="I24" s="268"/>
      <c r="J24" s="268"/>
      <c r="K24" s="268"/>
      <c r="L24" s="268"/>
      <c r="M24" s="269"/>
      <c r="N24" s="95"/>
      <c r="P24" s="42"/>
      <c r="Q24"/>
    </row>
    <row r="25" spans="1:17" ht="96.75" customHeight="1">
      <c r="A25" s="39"/>
      <c r="B25" s="30" t="s">
        <v>28</v>
      </c>
      <c r="C25" s="31" t="s">
        <v>18</v>
      </c>
      <c r="D25" s="32" t="s">
        <v>19</v>
      </c>
      <c r="E25" s="33" t="s">
        <v>56</v>
      </c>
      <c r="F25" s="34" t="s">
        <v>21</v>
      </c>
      <c r="G25" s="34">
        <v>100</v>
      </c>
      <c r="H25" s="34">
        <v>100</v>
      </c>
      <c r="I25" s="244">
        <f>H25/G25</f>
        <v>1</v>
      </c>
      <c r="J25" s="234">
        <f>I25</f>
        <v>1</v>
      </c>
      <c r="K25" s="37"/>
      <c r="L25" s="38" t="s">
        <v>22</v>
      </c>
      <c r="M25" s="234">
        <f>AVERAGE(J25:J26)</f>
        <v>1</v>
      </c>
      <c r="N25" s="95"/>
      <c r="P25" s="42"/>
      <c r="Q25"/>
    </row>
    <row r="26" spans="1:17" ht="33" customHeight="1">
      <c r="A26" s="39"/>
      <c r="B26" s="40"/>
      <c r="C26" s="41"/>
      <c r="D26" s="30" t="s">
        <v>23</v>
      </c>
      <c r="E26" s="37" t="s">
        <v>24</v>
      </c>
      <c r="F26" s="34" t="s">
        <v>25</v>
      </c>
      <c r="G26" s="34">
        <v>45</v>
      </c>
      <c r="H26" s="34">
        <v>45</v>
      </c>
      <c r="I26" s="244">
        <f>H26/G26</f>
        <v>1</v>
      </c>
      <c r="J26" s="234">
        <f>AVERAGE(I26:I27)</f>
        <v>1</v>
      </c>
      <c r="K26" s="37"/>
      <c r="L26" s="38" t="s">
        <v>22</v>
      </c>
      <c r="M26" s="65"/>
      <c r="N26" s="95"/>
      <c r="P26" s="42"/>
      <c r="Q26"/>
    </row>
    <row r="27" spans="1:17" ht="56.25" customHeight="1">
      <c r="A27" s="39"/>
      <c r="B27" s="43"/>
      <c r="C27" s="44"/>
      <c r="D27" s="52"/>
      <c r="E27" s="33" t="s">
        <v>30</v>
      </c>
      <c r="F27" s="34" t="s">
        <v>25</v>
      </c>
      <c r="G27" s="37">
        <v>14</v>
      </c>
      <c r="H27" s="37">
        <v>14</v>
      </c>
      <c r="I27" s="244">
        <f>H27/G27</f>
        <v>1</v>
      </c>
      <c r="J27" s="245"/>
      <c r="K27" s="37"/>
      <c r="L27" s="38" t="s">
        <v>22</v>
      </c>
      <c r="M27" s="45"/>
      <c r="N27" s="95"/>
      <c r="P27" s="42"/>
      <c r="Q27"/>
    </row>
    <row r="28" spans="1:17" ht="20.25" customHeight="1">
      <c r="A28" s="39"/>
      <c r="B28" s="274" t="s">
        <v>31</v>
      </c>
      <c r="C28" s="275"/>
      <c r="D28" s="275"/>
      <c r="E28" s="268"/>
      <c r="F28" s="268"/>
      <c r="G28" s="268"/>
      <c r="H28" s="268"/>
      <c r="I28" s="268"/>
      <c r="J28" s="268"/>
      <c r="K28" s="268"/>
      <c r="L28" s="268"/>
      <c r="M28" s="269"/>
      <c r="N28" s="95"/>
      <c r="P28" s="42"/>
      <c r="Q28"/>
    </row>
    <row r="29" spans="1:17" ht="20.25" customHeight="1">
      <c r="A29" s="39"/>
      <c r="B29" s="266" t="s">
        <v>17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9"/>
      <c r="N29" s="95"/>
      <c r="P29" s="42"/>
      <c r="Q29"/>
    </row>
    <row r="30" spans="1:17" ht="83.25" customHeight="1">
      <c r="A30" s="39"/>
      <c r="B30" s="30" t="s">
        <v>32</v>
      </c>
      <c r="C30" s="56" t="s">
        <v>18</v>
      </c>
      <c r="D30" s="37" t="s">
        <v>19</v>
      </c>
      <c r="E30" s="33" t="s">
        <v>33</v>
      </c>
      <c r="F30" s="34" t="s">
        <v>21</v>
      </c>
      <c r="G30" s="34">
        <v>100</v>
      </c>
      <c r="H30" s="34">
        <v>100</v>
      </c>
      <c r="I30" s="244">
        <f>H30/G30</f>
        <v>1</v>
      </c>
      <c r="J30" s="234">
        <f>I30</f>
        <v>1</v>
      </c>
      <c r="K30" s="37"/>
      <c r="L30" s="38" t="s">
        <v>22</v>
      </c>
      <c r="M30" s="234">
        <f>AVERAGE(J30:J31)</f>
        <v>1</v>
      </c>
      <c r="N30" s="95"/>
      <c r="P30" s="42"/>
      <c r="Q30"/>
    </row>
    <row r="31" spans="1:17" ht="33" customHeight="1">
      <c r="A31" s="39"/>
      <c r="B31" s="30"/>
      <c r="C31" s="56"/>
      <c r="D31" s="30" t="s">
        <v>23</v>
      </c>
      <c r="E31" s="37" t="s">
        <v>24</v>
      </c>
      <c r="F31" s="34" t="s">
        <v>25</v>
      </c>
      <c r="G31" s="34">
        <v>11</v>
      </c>
      <c r="H31" s="34">
        <v>11</v>
      </c>
      <c r="I31" s="244">
        <f>H31/G31</f>
        <v>1</v>
      </c>
      <c r="J31" s="234">
        <f>AVERAGE(I31:I32)</f>
        <v>1</v>
      </c>
      <c r="K31" s="37"/>
      <c r="L31" s="38" t="s">
        <v>22</v>
      </c>
      <c r="M31" s="65"/>
      <c r="N31" s="95"/>
      <c r="P31" s="42"/>
      <c r="Q31"/>
    </row>
    <row r="32" spans="1:17" ht="62.25" customHeight="1">
      <c r="A32" s="39"/>
      <c r="B32" s="43"/>
      <c r="C32" s="51"/>
      <c r="D32" s="52"/>
      <c r="E32" s="33" t="s">
        <v>34</v>
      </c>
      <c r="F32" s="34" t="s">
        <v>25</v>
      </c>
      <c r="G32" s="34">
        <v>7</v>
      </c>
      <c r="H32" s="34">
        <v>7</v>
      </c>
      <c r="I32" s="244">
        <f>H32/G32</f>
        <v>1</v>
      </c>
      <c r="J32" s="245"/>
      <c r="K32" s="37"/>
      <c r="L32" s="38" t="s">
        <v>22</v>
      </c>
      <c r="M32" s="45"/>
      <c r="N32" s="95"/>
      <c r="P32" s="42"/>
      <c r="Q32"/>
    </row>
    <row r="33" spans="1:17" ht="15.75" customHeight="1">
      <c r="A33" s="39"/>
      <c r="B33" s="274" t="s">
        <v>35</v>
      </c>
      <c r="C33" s="275"/>
      <c r="D33" s="275"/>
      <c r="E33" s="268"/>
      <c r="F33" s="268"/>
      <c r="G33" s="268"/>
      <c r="H33" s="268"/>
      <c r="I33" s="268"/>
      <c r="J33" s="268"/>
      <c r="K33" s="268"/>
      <c r="L33" s="268"/>
      <c r="M33" s="269"/>
      <c r="N33" s="95"/>
      <c r="P33" s="42"/>
      <c r="Q33"/>
    </row>
    <row r="34" spans="1:17" ht="15.75" customHeight="1">
      <c r="A34" s="39"/>
      <c r="B34" s="273" t="s">
        <v>36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9"/>
      <c r="N34" s="95"/>
      <c r="P34" s="42"/>
      <c r="Q34"/>
    </row>
    <row r="35" spans="1:17" ht="49.5" customHeight="1">
      <c r="A35" s="39"/>
      <c r="B35" s="53" t="s">
        <v>35</v>
      </c>
      <c r="C35" s="56" t="s">
        <v>18</v>
      </c>
      <c r="D35" s="37" t="s">
        <v>19</v>
      </c>
      <c r="E35" s="59" t="s">
        <v>37</v>
      </c>
      <c r="F35" s="34" t="s">
        <v>21</v>
      </c>
      <c r="G35" s="40">
        <v>100</v>
      </c>
      <c r="H35" s="43">
        <v>100</v>
      </c>
      <c r="I35" s="244">
        <f>H35/G35</f>
        <v>1</v>
      </c>
      <c r="J35" s="227">
        <f>I35</f>
        <v>1</v>
      </c>
      <c r="K35" s="37"/>
      <c r="L35" s="37" t="s">
        <v>38</v>
      </c>
      <c r="M35" s="234">
        <f>AVERAGE(J35:J36)</f>
        <v>1</v>
      </c>
      <c r="N35" s="95"/>
      <c r="P35" s="42"/>
      <c r="Q35"/>
    </row>
    <row r="36" spans="1:17" ht="27" customHeight="1">
      <c r="A36" s="39"/>
      <c r="B36" s="61"/>
      <c r="C36" s="62"/>
      <c r="D36" s="32" t="s">
        <v>23</v>
      </c>
      <c r="E36" s="37" t="s">
        <v>39</v>
      </c>
      <c r="F36" s="63" t="s">
        <v>25</v>
      </c>
      <c r="G36" s="64">
        <v>100</v>
      </c>
      <c r="H36" s="52">
        <v>100</v>
      </c>
      <c r="I36" s="244">
        <f>H36/G36</f>
        <v>1</v>
      </c>
      <c r="J36" s="246">
        <f>AVERAGE(I36:I38)</f>
        <v>1</v>
      </c>
      <c r="K36" s="37"/>
      <c r="L36" s="38" t="s">
        <v>22</v>
      </c>
      <c r="M36" s="65"/>
      <c r="N36" s="95"/>
      <c r="P36" s="42"/>
      <c r="Q36"/>
    </row>
    <row r="37" spans="1:17" ht="42" customHeight="1">
      <c r="A37" s="39"/>
      <c r="B37" s="61"/>
      <c r="C37" s="62"/>
      <c r="D37" s="66"/>
      <c r="E37" s="33" t="s">
        <v>40</v>
      </c>
      <c r="F37" s="38" t="s">
        <v>41</v>
      </c>
      <c r="G37" s="64">
        <v>2100</v>
      </c>
      <c r="H37" s="64">
        <v>2100</v>
      </c>
      <c r="I37" s="244">
        <f>H37/G37</f>
        <v>1</v>
      </c>
      <c r="J37" s="246"/>
      <c r="K37" s="37"/>
      <c r="L37" s="37" t="s">
        <v>38</v>
      </c>
      <c r="M37" s="65"/>
      <c r="N37" s="95"/>
      <c r="P37" s="42"/>
      <c r="Q37"/>
    </row>
    <row r="38" spans="1:17" ht="37.5" customHeight="1">
      <c r="A38" s="39"/>
      <c r="B38" s="67"/>
      <c r="C38" s="44"/>
      <c r="D38" s="68"/>
      <c r="E38" s="37" t="s">
        <v>42</v>
      </c>
      <c r="F38" s="38" t="s">
        <v>43</v>
      </c>
      <c r="G38" s="64">
        <v>12600</v>
      </c>
      <c r="H38" s="64">
        <v>12600</v>
      </c>
      <c r="I38" s="244">
        <f>H38/G38</f>
        <v>1</v>
      </c>
      <c r="J38" s="245"/>
      <c r="K38" s="37"/>
      <c r="L38" s="37" t="s">
        <v>38</v>
      </c>
      <c r="M38" s="45"/>
      <c r="N38" s="95"/>
      <c r="P38" s="42"/>
      <c r="Q38"/>
    </row>
    <row r="39" spans="1:17" ht="18.75" customHeight="1">
      <c r="A39" s="39"/>
      <c r="B39" s="69" t="s">
        <v>44</v>
      </c>
      <c r="C39" s="70"/>
      <c r="D39" s="68"/>
      <c r="E39" s="68"/>
      <c r="F39" s="70"/>
      <c r="G39" s="68"/>
      <c r="H39" s="68"/>
      <c r="I39" s="71"/>
      <c r="J39" s="72"/>
      <c r="K39" s="68"/>
      <c r="L39" s="68"/>
      <c r="M39" s="99"/>
      <c r="N39" s="95"/>
      <c r="P39" s="42"/>
      <c r="Q39"/>
    </row>
    <row r="40" spans="1:17" ht="51" customHeight="1">
      <c r="A40" s="39"/>
      <c r="B40" s="73" t="s">
        <v>44</v>
      </c>
      <c r="C40" s="56" t="s">
        <v>18</v>
      </c>
      <c r="D40" s="37" t="s">
        <v>19</v>
      </c>
      <c r="E40" s="59" t="s">
        <v>37</v>
      </c>
      <c r="F40" s="34" t="s">
        <v>21</v>
      </c>
      <c r="G40" s="43">
        <v>100</v>
      </c>
      <c r="H40" s="43">
        <v>100</v>
      </c>
      <c r="I40" s="244">
        <f>H40/G40</f>
        <v>1</v>
      </c>
      <c r="J40" s="227">
        <f>I40</f>
        <v>1</v>
      </c>
      <c r="K40" s="33"/>
      <c r="L40" s="37" t="s">
        <v>38</v>
      </c>
      <c r="M40" s="234">
        <f>AVERAGE(J40:J41)</f>
        <v>1</v>
      </c>
      <c r="N40" s="95"/>
      <c r="P40" s="42"/>
      <c r="Q40"/>
    </row>
    <row r="41" spans="1:17" ht="52.5" customHeight="1">
      <c r="A41" s="39"/>
      <c r="B41" s="74"/>
      <c r="C41" s="51"/>
      <c r="D41" s="33" t="s">
        <v>23</v>
      </c>
      <c r="E41" s="37" t="s">
        <v>24</v>
      </c>
      <c r="F41" s="34" t="s">
        <v>25</v>
      </c>
      <c r="G41" s="43">
        <v>204</v>
      </c>
      <c r="H41" s="43">
        <v>204</v>
      </c>
      <c r="I41" s="244">
        <f>H41/G41</f>
        <v>1</v>
      </c>
      <c r="J41" s="245">
        <f>I41</f>
        <v>1</v>
      </c>
      <c r="K41" s="33" t="s">
        <v>66</v>
      </c>
      <c r="L41" s="38" t="s">
        <v>22</v>
      </c>
      <c r="M41" s="45"/>
      <c r="N41" s="95"/>
      <c r="P41" s="42"/>
      <c r="Q41"/>
    </row>
    <row r="42" spans="1:17" ht="17.25" customHeight="1">
      <c r="A42" s="39"/>
      <c r="B42" s="75" t="s">
        <v>45</v>
      </c>
      <c r="C42" s="70"/>
      <c r="D42" s="68"/>
      <c r="E42" s="68"/>
      <c r="F42" s="70"/>
      <c r="G42" s="68"/>
      <c r="H42" s="68"/>
      <c r="I42" s="71"/>
      <c r="J42" s="72"/>
      <c r="K42" s="68"/>
      <c r="L42" s="68"/>
      <c r="M42" s="99"/>
      <c r="N42" s="95"/>
      <c r="P42" s="42"/>
      <c r="Q42"/>
    </row>
    <row r="43" spans="1:17" ht="15" customHeight="1">
      <c r="A43" s="39"/>
      <c r="B43" s="69" t="s">
        <v>46</v>
      </c>
      <c r="C43" s="76"/>
      <c r="D43" s="77"/>
      <c r="E43" s="68"/>
      <c r="F43" s="70"/>
      <c r="G43" s="68"/>
      <c r="H43" s="68"/>
      <c r="I43" s="71"/>
      <c r="J43" s="78"/>
      <c r="K43" s="68"/>
      <c r="L43" s="68"/>
      <c r="M43" s="99"/>
      <c r="N43" s="95"/>
      <c r="P43" s="42"/>
      <c r="Q43"/>
    </row>
    <row r="44" spans="1:17" ht="51" customHeight="1">
      <c r="A44" s="39"/>
      <c r="B44" s="79" t="s">
        <v>45</v>
      </c>
      <c r="C44" s="56" t="s">
        <v>18</v>
      </c>
      <c r="D44" s="37" t="s">
        <v>19</v>
      </c>
      <c r="E44" s="59" t="s">
        <v>37</v>
      </c>
      <c r="F44" s="34" t="s">
        <v>21</v>
      </c>
      <c r="G44" s="40">
        <v>100</v>
      </c>
      <c r="H44" s="43">
        <v>100</v>
      </c>
      <c r="I44" s="244">
        <f>H44/G44</f>
        <v>1</v>
      </c>
      <c r="J44" s="227">
        <f>I44</f>
        <v>1</v>
      </c>
      <c r="K44" s="37"/>
      <c r="L44" s="37" t="s">
        <v>38</v>
      </c>
      <c r="M44" s="234">
        <f>AVERAGE(J44:J45)</f>
        <v>1</v>
      </c>
      <c r="N44" s="95"/>
      <c r="P44" s="42"/>
      <c r="Q44"/>
    </row>
    <row r="45" spans="1:17" ht="41.25" customHeight="1">
      <c r="A45" s="39"/>
      <c r="B45" s="80"/>
      <c r="C45" s="41"/>
      <c r="D45" s="32" t="s">
        <v>23</v>
      </c>
      <c r="E45" s="37" t="s">
        <v>24</v>
      </c>
      <c r="F45" s="63" t="s">
        <v>25</v>
      </c>
      <c r="G45" s="64">
        <v>110</v>
      </c>
      <c r="H45" s="64">
        <v>110</v>
      </c>
      <c r="I45" s="244">
        <f>H45/G45</f>
        <v>1</v>
      </c>
      <c r="J45" s="246">
        <f>AVERAGE(I45:I47)</f>
        <v>1</v>
      </c>
      <c r="K45" s="37"/>
      <c r="L45" s="38" t="s">
        <v>22</v>
      </c>
      <c r="M45" s="65"/>
      <c r="N45" s="95"/>
      <c r="P45" s="42"/>
      <c r="Q45"/>
    </row>
    <row r="46" spans="1:17" ht="40.5" customHeight="1">
      <c r="A46" s="39"/>
      <c r="B46" s="80"/>
      <c r="C46" s="41"/>
      <c r="D46" s="66"/>
      <c r="E46" s="33" t="s">
        <v>40</v>
      </c>
      <c r="F46" s="38" t="s">
        <v>41</v>
      </c>
      <c r="G46" s="64">
        <v>19250</v>
      </c>
      <c r="H46" s="64">
        <v>19250</v>
      </c>
      <c r="I46" s="244">
        <f>H46/G46</f>
        <v>1</v>
      </c>
      <c r="J46" s="246"/>
      <c r="K46" s="37"/>
      <c r="L46" s="37" t="s">
        <v>38</v>
      </c>
      <c r="M46" s="65"/>
      <c r="N46" s="95"/>
      <c r="P46" s="42"/>
      <c r="Q46"/>
    </row>
    <row r="47" spans="1:17" ht="42" customHeight="1">
      <c r="A47" s="39"/>
      <c r="B47" s="81"/>
      <c r="C47" s="44"/>
      <c r="D47" s="52"/>
      <c r="E47" s="33" t="s">
        <v>42</v>
      </c>
      <c r="F47" s="38" t="s">
        <v>43</v>
      </c>
      <c r="G47" s="64">
        <v>77000</v>
      </c>
      <c r="H47" s="64">
        <v>77000</v>
      </c>
      <c r="I47" s="244">
        <f>H47/G47</f>
        <v>1</v>
      </c>
      <c r="J47" s="245"/>
      <c r="K47" s="37"/>
      <c r="L47" s="37" t="s">
        <v>38</v>
      </c>
      <c r="M47" s="45"/>
      <c r="N47" s="95"/>
      <c r="P47" s="42"/>
      <c r="Q47"/>
    </row>
    <row r="48" spans="1:17" ht="18" customHeight="1">
      <c r="A48" s="39"/>
      <c r="B48" s="82" t="s">
        <v>47</v>
      </c>
      <c r="C48" s="70"/>
      <c r="D48" s="68"/>
      <c r="E48" s="68"/>
      <c r="F48" s="70"/>
      <c r="G48" s="68"/>
      <c r="H48" s="68"/>
      <c r="I48" s="71"/>
      <c r="J48" s="71"/>
      <c r="K48" s="68"/>
      <c r="L48" s="68"/>
      <c r="M48" s="99"/>
      <c r="N48" s="95"/>
      <c r="P48" s="42"/>
      <c r="Q48"/>
    </row>
    <row r="49" spans="1:17" ht="16.5" customHeight="1">
      <c r="A49" s="39"/>
      <c r="B49" s="82" t="s">
        <v>48</v>
      </c>
      <c r="C49" s="70"/>
      <c r="D49" s="77"/>
      <c r="E49" s="68"/>
      <c r="F49" s="70"/>
      <c r="G49" s="68"/>
      <c r="H49" s="68"/>
      <c r="I49" s="71"/>
      <c r="J49" s="71"/>
      <c r="K49" s="68"/>
      <c r="L49" s="68"/>
      <c r="M49" s="99"/>
      <c r="N49" s="95"/>
      <c r="P49" s="42"/>
      <c r="Q49"/>
    </row>
    <row r="50" spans="1:17" ht="74.25" customHeight="1">
      <c r="A50" s="39"/>
      <c r="B50" s="83" t="s">
        <v>47</v>
      </c>
      <c r="C50" s="84" t="s">
        <v>18</v>
      </c>
      <c r="D50" s="30" t="s">
        <v>19</v>
      </c>
      <c r="E50" s="85" t="s">
        <v>49</v>
      </c>
      <c r="F50" s="34" t="s">
        <v>21</v>
      </c>
      <c r="G50" s="37">
        <v>100</v>
      </c>
      <c r="H50" s="37">
        <v>100</v>
      </c>
      <c r="I50" s="244">
        <f>H50/G50</f>
        <v>1</v>
      </c>
      <c r="J50" s="234">
        <f>AVERAGE(I50:I51)</f>
        <v>1</v>
      </c>
      <c r="K50" s="37"/>
      <c r="L50" s="37" t="s">
        <v>55</v>
      </c>
      <c r="M50" s="234">
        <f>AVERAGE(J50:J52)</f>
        <v>1</v>
      </c>
      <c r="N50" s="95"/>
      <c r="P50" s="42"/>
      <c r="Q50"/>
    </row>
    <row r="51" spans="1:17" ht="41.25" customHeight="1">
      <c r="A51" s="39"/>
      <c r="B51" s="86"/>
      <c r="C51" s="62"/>
      <c r="D51" s="52"/>
      <c r="E51" s="85" t="s">
        <v>50</v>
      </c>
      <c r="F51" s="34" t="s">
        <v>21</v>
      </c>
      <c r="G51" s="37">
        <v>100</v>
      </c>
      <c r="H51" s="37">
        <v>100</v>
      </c>
      <c r="I51" s="244">
        <f>H51/G51</f>
        <v>1</v>
      </c>
      <c r="J51" s="245"/>
      <c r="K51" s="37"/>
      <c r="L51" s="37" t="s">
        <v>55</v>
      </c>
      <c r="M51" s="65"/>
      <c r="N51" s="95"/>
      <c r="P51" s="42"/>
      <c r="Q51"/>
    </row>
    <row r="52" spans="1:17" ht="44.25" customHeight="1">
      <c r="A52" s="39"/>
      <c r="B52" s="86"/>
      <c r="C52" s="41"/>
      <c r="D52" s="40" t="s">
        <v>23</v>
      </c>
      <c r="E52" s="87" t="s">
        <v>51</v>
      </c>
      <c r="F52" s="34" t="s">
        <v>52</v>
      </c>
      <c r="G52" s="37">
        <v>8</v>
      </c>
      <c r="H52" s="37">
        <v>8</v>
      </c>
      <c r="I52" s="244">
        <f>H52/G52</f>
        <v>1</v>
      </c>
      <c r="J52" s="246">
        <f>AVERAGE(I52:I53)</f>
        <v>1</v>
      </c>
      <c r="K52" s="37"/>
      <c r="L52" s="37" t="s">
        <v>53</v>
      </c>
      <c r="M52" s="65"/>
      <c r="N52" s="95"/>
      <c r="P52" s="42"/>
      <c r="Q52"/>
    </row>
    <row r="53" spans="1:17" ht="51.75" customHeight="1">
      <c r="A53" s="39"/>
      <c r="B53" s="88"/>
      <c r="C53" s="44"/>
      <c r="D53" s="52"/>
      <c r="E53" s="85" t="s">
        <v>54</v>
      </c>
      <c r="F53" s="34" t="s">
        <v>52</v>
      </c>
      <c r="G53" s="37">
        <v>5600</v>
      </c>
      <c r="H53" s="37">
        <v>5600</v>
      </c>
      <c r="I53" s="244">
        <f>H53/G53</f>
        <v>1</v>
      </c>
      <c r="J53" s="245"/>
      <c r="K53" s="37"/>
      <c r="L53" s="37" t="s">
        <v>55</v>
      </c>
      <c r="M53" s="45"/>
      <c r="N53" s="95"/>
      <c r="P53" s="42"/>
      <c r="Q53"/>
    </row>
    <row r="54" spans="1:17" ht="17.25" customHeight="1">
      <c r="A54" s="39"/>
      <c r="B54" s="274" t="s">
        <v>57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100"/>
      <c r="P54" s="42"/>
      <c r="Q54"/>
    </row>
    <row r="55" spans="1:17" ht="17.25" customHeight="1">
      <c r="A55" s="39"/>
      <c r="B55" s="96" t="s">
        <v>58</v>
      </c>
      <c r="C55" s="48"/>
      <c r="D55" s="48"/>
      <c r="E55" s="48"/>
      <c r="F55" s="48"/>
      <c r="G55" s="48"/>
      <c r="H55" s="48"/>
      <c r="I55" s="48"/>
      <c r="J55" s="97"/>
      <c r="K55" s="48"/>
      <c r="L55" s="48"/>
      <c r="M55" s="98"/>
      <c r="N55" s="100"/>
      <c r="P55" s="42"/>
      <c r="Q55"/>
    </row>
    <row r="56" spans="1:17" ht="53.25" customHeight="1">
      <c r="A56" s="39"/>
      <c r="B56" s="30" t="s">
        <v>57</v>
      </c>
      <c r="C56" s="56" t="s">
        <v>18</v>
      </c>
      <c r="D56" s="37" t="s">
        <v>19</v>
      </c>
      <c r="E56" s="101" t="s">
        <v>37</v>
      </c>
      <c r="F56" s="34" t="s">
        <v>21</v>
      </c>
      <c r="G56" s="43">
        <v>0</v>
      </c>
      <c r="H56" s="43">
        <v>0</v>
      </c>
      <c r="I56" s="244">
        <v>1</v>
      </c>
      <c r="J56" s="227">
        <f>I56</f>
        <v>1</v>
      </c>
      <c r="K56" s="37"/>
      <c r="L56" s="37" t="s">
        <v>38</v>
      </c>
      <c r="M56" s="234">
        <f>AVERAGE(J56:J57)</f>
        <v>1</v>
      </c>
      <c r="N56" s="100"/>
      <c r="P56" s="42"/>
      <c r="Q56"/>
    </row>
    <row r="57" spans="1:17" ht="52.5" customHeight="1">
      <c r="A57" s="50"/>
      <c r="B57" s="43"/>
      <c r="C57" s="51"/>
      <c r="D57" s="33" t="s">
        <v>23</v>
      </c>
      <c r="E57" s="37" t="s">
        <v>59</v>
      </c>
      <c r="F57" s="37" t="s">
        <v>60</v>
      </c>
      <c r="G57" s="102">
        <v>0</v>
      </c>
      <c r="H57" s="102">
        <v>0</v>
      </c>
      <c r="I57" s="244">
        <v>1</v>
      </c>
      <c r="J57" s="245">
        <f>I57</f>
        <v>1</v>
      </c>
      <c r="K57" s="37"/>
      <c r="L57" s="37" t="s">
        <v>38</v>
      </c>
      <c r="M57" s="45"/>
      <c r="N57" s="103"/>
      <c r="O57" s="104"/>
      <c r="P57" s="89"/>
      <c r="Q57"/>
    </row>
    <row r="58" ht="20.25">
      <c r="Q58"/>
    </row>
    <row r="59" ht="20.25">
      <c r="Q59"/>
    </row>
    <row r="60" spans="1:17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</sheetData>
  <sheetProtection/>
  <mergeCells count="14">
    <mergeCell ref="L2:P2"/>
    <mergeCell ref="B3:M3"/>
    <mergeCell ref="B4:M4"/>
    <mergeCell ref="A7:A9"/>
    <mergeCell ref="B14:L14"/>
    <mergeCell ref="B18:M18"/>
    <mergeCell ref="B34:M34"/>
    <mergeCell ref="B54:M54"/>
    <mergeCell ref="B19:M19"/>
    <mergeCell ref="B23:M23"/>
    <mergeCell ref="B24:M24"/>
    <mergeCell ref="B28:M28"/>
    <mergeCell ref="B29:M29"/>
    <mergeCell ref="B33:M33"/>
  </mergeCells>
  <printOptions/>
  <pageMargins left="0.7" right="0.7" top="0.75" bottom="0.75" header="0.3" footer="0.3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2011-09-01T00:15:53Z</cp:lastPrinted>
  <dcterms:created xsi:type="dcterms:W3CDTF">2006-09-28T05:33:49Z</dcterms:created>
  <dcterms:modified xsi:type="dcterms:W3CDTF">2021-01-21T02:04:50Z</dcterms:modified>
  <cp:category/>
  <cp:version/>
  <cp:contentType/>
  <cp:contentStatus/>
</cp:coreProperties>
</file>